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2政府采购预算表" sheetId="13" r:id="rId12"/>
  </sheets>
  <definedNames>
    <definedName name="_xlnm._FilterDatabase" localSheetId="11" hidden="1">'12政府采购预算表'!$A$5:$R$19</definedName>
  </definedNames>
  <calcPr calcId="144525"/>
</workbook>
</file>

<file path=xl/sharedStrings.xml><?xml version="1.0" encoding="utf-8"?>
<sst xmlns="http://schemas.openxmlformats.org/spreadsheetml/2006/main" count="508" uniqueCount="308">
  <si>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</si>
  <si>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</si>
  <si>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</si>
  <si>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</si>
  <si>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</si>
  <si>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</si>
  <si>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</si>
  <si>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</si>
  <si>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</si>
  <si>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</si>
  <si>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</si>
  <si>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</si>
  <si>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</si>
  <si>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</si>
  <si>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</si>
  <si>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</si>
  <si>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</si>
  <si>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</si>
  <si>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</si>
  <si>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</si>
  <si>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</si>
  <si>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</si>
  <si>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</si>
  <si>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</si>
  <si>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</si>
  <si>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</si>
  <si>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</si>
  <si>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</si>
  <si>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</si>
  <si>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</si>
  <si>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</si>
  <si>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</si>
  <si>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</si>
  <si>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</si>
  <si>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</si>
  <si>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</si>
  <si>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</si>
  <si>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</si>
  <si>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</si>
  <si>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</si>
  <si>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</si>
  <si>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</si>
  <si>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</si>
  <si>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</si>
  <si>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</si>
  <si>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</si>
  <si>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</si>
  <si>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</si>
  <si>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</si>
  <si>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</si>
  <si>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</si>
  <si>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</si>
  <si>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</si>
  <si>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</si>
  <si>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</si>
  <si>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</si>
  <si>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</si>
  <si>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</si>
  <si>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</si>
  <si>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</si>
  <si>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</si>
  <si>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</si>
  <si>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</si>
  <si>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</si>
  <si>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</si>
  <si>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</si>
  <si>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</si>
  <si>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</si>
  <si>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</si>
  <si>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</si>
  <si>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</si>
  <si>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</si>
  <si>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</si>
  <si>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</si>
  <si>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</si>
  <si>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</si>
  <si>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</si>
  <si>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</si>
  <si>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</si>
  <si>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</si>
  <si>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</si>
  <si>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</si>
  <si>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</si>
  <si>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</si>
  <si>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</si>
  <si>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</si>
  <si>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</si>
  <si>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</si>
  <si>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</si>
  <si>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</si>
  <si>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</si>
  <si>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</si>
  <si>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</si>
  <si>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</si>
  <si>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</si>
  <si>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</si>
  <si>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</si>
  <si>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607</t>
  </si>
  <si>
    <t>锡林郭勒盟民政局（部门）</t>
  </si>
  <si>
    <t>607004</t>
  </si>
  <si>
    <t>锡林郭勒盟安神医院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</si>
  <si>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</si>
  <si>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</si>
  <si>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</si>
  <si>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</si>
  <si>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</si>
  <si>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</si>
  <si>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</si>
  <si>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</si>
  <si>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</si>
  <si>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</si>
  <si>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</si>
  <si>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</si>
  <si>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</si>
  <si>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</si>
  <si>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</si>
  <si>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</si>
  <si>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</si>
  <si>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20603</t>
  </si>
  <si>
    <t>应用研究</t>
  </si>
  <si>
    <t>2060399</t>
  </si>
  <si>
    <t>其他应用研究支出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</si>
  <si>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</si>
  <si>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</si>
  <si>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</si>
  <si>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</si>
  <si>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</si>
  <si>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</si>
  <si>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</si>
  <si>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</si>
  <si>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</si>
  <si>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</si>
  <si>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21002</t>
  </si>
  <si>
    <t>公立医院</t>
  </si>
  <si>
    <t>2100205</t>
  </si>
  <si>
    <t>精神病医院</t>
  </si>
  <si>
    <t>21004</t>
  </si>
  <si>
    <t>公共卫生</t>
  </si>
  <si>
    <t>2100409</t>
  </si>
  <si>
    <t>重大公共卫生服务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</si>
  <si>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</si>
  <si>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</si>
  <si>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</si>
  <si>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</si>
  <si>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</si>
  <si>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</si>
  <si>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</si>
  <si>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</si>
  <si>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</si>
  <si>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</si>
  <si>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</si>
  <si>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</si>
  <si>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</si>
  <si>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</si>
  <si>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</si>
  <si>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</si>
  <si>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</si>
  <si>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</si>
  <si>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</si>
  <si>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</si>
  <si>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</si>
  <si>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</si>
  <si>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</si>
  <si>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</si>
  <si>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</si>
  <si>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</si>
  <si>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</si>
  <si>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</si>
  <si>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</si>
  <si>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</si>
  <si>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</si>
  <si>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</si>
  <si>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</si>
  <si>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</si>
  <si>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</si>
  <si>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</si>
  <si>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</si>
  <si>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</si>
  <si>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</si>
  <si>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</si>
  <si>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</si>
  <si>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</si>
  <si>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</si>
  <si>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</si>
  <si>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</si>
  <si>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</si>
  <si>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</si>
  <si>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</si>
  <si>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</si>
  <si>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</si>
  <si>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</si>
  <si>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</si>
  <si>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</si>
  <si>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</si>
  <si>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</si>
  <si>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</si>
  <si>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</si>
  <si>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</si>
  <si>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</si>
  <si>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</si>
  <si>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</si>
  <si>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</si>
  <si>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</si>
  <si>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</si>
  <si>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</si>
  <si>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</si>
  <si>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</si>
  <si>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</si>
  <si>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</si>
  <si>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</si>
  <si>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</si>
  <si>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</si>
  <si>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</si>
  <si>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</si>
  <si>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</si>
  <si>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</si>
  <si>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</si>
  <si>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</si>
  <si>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</si>
  <si>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</si>
  <si>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</si>
  <si>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</si>
  <si>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</si>
  <si>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</si>
  <si>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</si>
  <si>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</si>
  <si>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</si>
  <si>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30206</t>
  </si>
  <si>
    <t>电费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</si>
  <si>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</si>
  <si>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</si>
  <si>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</si>
  <si>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</si>
  <si>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</si>
  <si>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</si>
  <si>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</si>
  <si>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</si>
  <si>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</si>
  <si>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</si>
  <si>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303</t>
  </si>
  <si>
    <t>对个人和家庭的补助</t>
  </si>
  <si>
    <t>30302</t>
  </si>
  <si>
    <t>退休费</t>
  </si>
  <si>
    <t>30305</t>
  </si>
  <si>
    <t>生活补助</t>
  </si>
  <si>
    <t>30399</t>
  </si>
  <si>
    <t>其他对个人和家庭的补助</t>
  </si>
  <si>
    <t>口径说明：     根据部门经济分类取值基本支出数据。</t>
  </si>
  <si>
    <t>一般公共预算“三公”经费支出表</t>
  </si>
  <si>
    <t>单位名称</t>
  </si>
  <si>
    <t>2024预算数</t>
  </si>
  <si>
    <t>2024执行数</t>
  </si>
  <si>
    <t>2025预算数</t>
  </si>
  <si>
    <t>"三公"经费合计</t>
  </si>
  <si>
    <t>因公出国(境)费</t>
  </si>
  <si>
    <t>公务用车购置及运行费</t>
  </si>
  <si>
    <t>公务接待费</t>
  </si>
  <si>
    <t>公务用车购置费</t>
  </si>
  <si>
    <t>607004-锡林郭勒盟安神医院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</si>
  <si>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</si>
  <si>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</si>
  <si>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</si>
  <si>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合      计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</si>
  <si>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</si>
  <si>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</si>
  <si>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</si>
  <si>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</si>
  <si>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</si>
  <si>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</si>
  <si>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</si>
  <si>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</si>
  <si>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</si>
  <si>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</si>
  <si>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</si>
  <si>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</si>
  <si>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精神卫生疾病防治</t>
  </si>
  <si>
    <t>精神卫生疾病防治 内财社【2024】899号</t>
  </si>
  <si>
    <t>新型蒙古灸联合康复训练治疗孤独症谱系障碍临床研究</t>
  </si>
  <si>
    <t>部门预算项目</t>
  </si>
  <si>
    <t>医疗卫生服务骨干队伍培养项目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</si>
  <si>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</si>
  <si>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</si>
  <si>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</si>
  <si>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</si>
  <si>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</si>
  <si>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</si>
  <si>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</si>
  <si>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</si>
  <si>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</si>
  <si>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</si>
  <si>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</si>
  <si>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</si>
  <si>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152500256072110000042</t>
  </si>
  <si>
    <t>车辆加油、添加燃料服务</t>
  </si>
  <si>
    <t>单位资金公用经费</t>
  </si>
  <si>
    <t>152500256072110000054</t>
  </si>
  <si>
    <t>保安服务</t>
  </si>
  <si>
    <t>其他信息技术服务</t>
  </si>
  <si>
    <t>其他办公设备</t>
  </si>
  <si>
    <t>其他医疗卫生服务</t>
  </si>
  <si>
    <t>其他医疗设备</t>
  </si>
  <si>
    <t>其他印刷服务</t>
  </si>
  <si>
    <t>其他维修和保养服务</t>
  </si>
  <si>
    <t>医药和医疗器材批发服务</t>
  </si>
  <si>
    <t>复印纸</t>
  </si>
  <si>
    <t>物业管理服务</t>
  </si>
  <si>
    <t>餐饮服务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</si>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</sst>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;\-#,##0.00;&quot;&quot;"/>
  </numFmts>
  <fonts count="41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b/>
      <sz val="12"/>
      <name val="SimSun"/>
      <charset val="134"/>
    </font>
    <font>
      <b/>
      <sz val="12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1"/>
      <name val="SimSun"/>
      <charset val="134"/>
    </font>
    <font>
      <sz val="14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4"/>
      <name val="黑体"/>
      <charset val="134"/>
    </font>
    <font>
      <b/>
      <sz val="14"/>
      <name val="宋体"/>
      <charset val="134"/>
    </font>
    <font>
      <b/>
      <sz val="14"/>
      <name val="SimSun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6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8" fillId="23" borderId="22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40" fillId="24" borderId="23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6" fillId="2" borderId="2" xfId="0" applyFont="1" applyFill="1" applyBorder="1" applyAlignment="1">
      <alignment horizontal="left" vertical="center" indent="1"/>
    </xf>
    <xf numFmtId="0" fontId="12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1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6" fillId="2" borderId="2" xfId="0" applyFont="1" applyFill="1" applyBorder="1" applyAlignment="1">
      <alignment horizontal="left" vertical="center" indent="2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76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indent="3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5" fillId="0" borderId="1" xfId="0" applyFont="1" applyBorder="1" applyAlignment="1" quotePrefix="1">
      <alignment horizontal="left" vertical="center" wrapText="1"/>
    </xf>
    <xf numFmtId="0" fontId="2" fillId="0" borderId="1" xfId="0" applyFont="1" applyBorder="1" applyAlignment="1" quotePrefix="1">
      <alignment horizontal="left" vertical="center" wrapText="1"/>
    </xf>
    <xf numFmtId="0" fontId="2" fillId="0" borderId="3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$A1:$XFD1048576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4"/>
      <c r="B1" s="4"/>
    </row>
    <row r="2" ht="56.95" customHeight="1" spans="1:2">
      <c r="A2" s="79" t="s">
        <v>0</v>
      </c>
      <c r="B2" s="79" t="s">
        <v>1</v>
      </c>
    </row>
    <row r="3" ht="28.45" customHeight="1" spans="1:2">
      <c r="A3" s="80" t="s">
        <v>2</v>
      </c>
      <c r="B3" s="81" t="s">
        <v>3</v>
      </c>
    </row>
    <row r="4" ht="28.45" customHeight="1" spans="1:2">
      <c r="A4" s="80" t="s">
        <v>4</v>
      </c>
      <c r="B4" s="81" t="s">
        <v>5</v>
      </c>
    </row>
    <row r="5" ht="28.45" customHeight="1" spans="1:2">
      <c r="A5" s="80" t="s">
        <v>6</v>
      </c>
      <c r="B5" s="81" t="s">
        <v>7</v>
      </c>
    </row>
    <row r="6" ht="28.45" customHeight="1" spans="1:2">
      <c r="A6" s="80" t="s">
        <v>8</v>
      </c>
      <c r="B6" s="81" t="s">
        <v>9</v>
      </c>
    </row>
    <row r="7" ht="28.45" customHeight="1" spans="1:2">
      <c r="A7" s="80" t="s">
        <v>10</v>
      </c>
      <c r="B7" s="81" t="s">
        <v>11</v>
      </c>
    </row>
    <row r="8" ht="28.45" customHeight="1" spans="1:2">
      <c r="A8" s="80" t="s">
        <v>12</v>
      </c>
      <c r="B8" s="81" t="s">
        <v>13</v>
      </c>
    </row>
    <row r="9" ht="28.45" customHeight="1" spans="1:2">
      <c r="A9" s="80" t="s">
        <v>14</v>
      </c>
      <c r="B9" s="81" t="s">
        <v>15</v>
      </c>
    </row>
    <row r="10" ht="28.45" customHeight="1" spans="1:2">
      <c r="A10" s="80" t="s">
        <v>16</v>
      </c>
      <c r="B10" s="81" t="s">
        <v>17</v>
      </c>
    </row>
    <row r="11" ht="28.45" customHeight="1" spans="1:2">
      <c r="A11" s="80" t="s">
        <v>18</v>
      </c>
      <c r="B11" s="81" t="s">
        <v>19</v>
      </c>
    </row>
    <row r="12" ht="28.45" customHeight="1" spans="1:2">
      <c r="A12" s="80" t="s">
        <v>20</v>
      </c>
      <c r="B12" s="81" t="s">
        <v>21</v>
      </c>
    </row>
    <row r="13" ht="28.45" customHeight="1" spans="1:2">
      <c r="A13" s="80" t="s">
        <v>22</v>
      </c>
      <c r="B13" s="81" t="s">
        <v>23</v>
      </c>
    </row>
    <row r="14" ht="28.45" customHeight="1" spans="1:2">
      <c r="A14" s="80" t="s">
        <v>24</v>
      </c>
      <c r="B14" s="81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view="pageBreakPreview" zoomScale="80" zoomScaleNormal="90" zoomScaleSheetLayoutView="80" topLeftCell="A2" workbookViewId="0">
      <selection activeCell="A2" sqref="A2:D2"/>
    </sheetView>
  </sheetViews>
  <sheetFormatPr defaultColWidth="10" defaultRowHeight="13.5" outlineLevelCol="3"/>
  <cols>
    <col min="1" max="1" width="42.8166666666667" customWidth="1"/>
    <col min="2" max="2" width="26.5583333333333" customWidth="1"/>
    <col min="3" max="3" width="51.2916666666667" customWidth="1"/>
    <col min="4" max="4" width="36.5166666666667" customWidth="1"/>
    <col min="5" max="5" width="5" customWidth="1"/>
    <col min="6" max="6" width="2.08333333333333" customWidth="1"/>
    <col min="7" max="7" width="10" hidden="1" customWidth="1"/>
  </cols>
  <sheetData>
    <row r="1" ht="22.75" customHeight="1" spans="1:4">
      <c r="A1" s="58" t="s">
        <v>2</v>
      </c>
      <c r="B1" s="58"/>
      <c r="C1" s="58"/>
      <c r="D1" s="58"/>
    </row>
    <row r="2" ht="56.95" customHeight="1" spans="1:4">
      <c r="A2" s="70" t="s">
        <v>26</v>
      </c>
      <c r="B2" s="70"/>
      <c r="C2" s="70"/>
      <c r="D2" s="70"/>
    </row>
    <row r="3" ht="22.75" customHeight="1" spans="1:4">
      <c r="A3" s="71"/>
      <c r="B3" s="71"/>
      <c r="C3" s="71"/>
      <c r="D3" s="72" t="s">
        <v>27</v>
      </c>
    </row>
    <row r="4" ht="56.95" customHeight="1" spans="1:4">
      <c r="A4" s="73" t="s">
        <v>28</v>
      </c>
      <c r="B4" s="73"/>
      <c r="C4" s="73" t="s">
        <v>29</v>
      </c>
      <c r="D4" s="73"/>
    </row>
    <row r="5" ht="34.15" customHeight="1" spans="1:4">
      <c r="A5" s="73" t="s">
        <v>30</v>
      </c>
      <c r="B5" s="73" t="s">
        <v>31</v>
      </c>
      <c r="C5" s="73" t="s">
        <v>30</v>
      </c>
      <c r="D5" s="74" t="s">
        <v>31</v>
      </c>
    </row>
    <row r="6" ht="34.15" customHeight="1" spans="1:4">
      <c r="A6" s="75" t="s">
        <v>32</v>
      </c>
      <c r="B6" s="53">
        <f>18244563.8/10000</f>
        <v>1824.45638</v>
      </c>
      <c r="C6" s="75" t="s">
        <v>33</v>
      </c>
      <c r="D6" s="53"/>
    </row>
    <row r="7" ht="34.15" customHeight="1" spans="1:4">
      <c r="A7" s="75" t="s">
        <v>34</v>
      </c>
      <c r="B7" s="53"/>
      <c r="C7" s="75" t="s">
        <v>35</v>
      </c>
      <c r="D7" s="53"/>
    </row>
    <row r="8" ht="34.15" customHeight="1" spans="1:4">
      <c r="A8" s="75" t="s">
        <v>36</v>
      </c>
      <c r="B8" s="53"/>
      <c r="C8" s="75" t="s">
        <v>37</v>
      </c>
      <c r="D8" s="53"/>
    </row>
    <row r="9" ht="34.15" customHeight="1" spans="1:4">
      <c r="A9" s="75" t="s">
        <v>38</v>
      </c>
      <c r="B9" s="53"/>
      <c r="C9" s="75" t="s">
        <v>39</v>
      </c>
      <c r="D9" s="53"/>
    </row>
    <row r="10" ht="34.15" customHeight="1" spans="1:4">
      <c r="A10" s="75" t="s">
        <v>40</v>
      </c>
      <c r="B10" s="53">
        <f>112000000/10000</f>
        <v>11200</v>
      </c>
      <c r="C10" s="75" t="s">
        <v>41</v>
      </c>
      <c r="D10" s="53">
        <f>300000/10000</f>
        <v>30</v>
      </c>
    </row>
    <row r="11" ht="34.15" customHeight="1" spans="1:4">
      <c r="A11" s="75" t="s">
        <v>42</v>
      </c>
      <c r="B11" s="53"/>
      <c r="C11" s="75" t="s">
        <v>43</v>
      </c>
      <c r="D11" s="53">
        <f>50000/10000</f>
        <v>5</v>
      </c>
    </row>
    <row r="12" ht="34.15" customHeight="1" spans="1:4">
      <c r="A12" s="75" t="s">
        <v>44</v>
      </c>
      <c r="B12" s="53"/>
      <c r="C12" s="75" t="s">
        <v>45</v>
      </c>
      <c r="D12" s="53"/>
    </row>
    <row r="13" ht="34.15" customHeight="1" spans="1:4">
      <c r="A13" s="75" t="s">
        <v>46</v>
      </c>
      <c r="B13" s="53"/>
      <c r="C13" s="75" t="s">
        <v>47</v>
      </c>
      <c r="D13" s="53">
        <f>1244325.8/10000</f>
        <v>124.43258</v>
      </c>
    </row>
    <row r="14" ht="34.15" customHeight="1" spans="1:4">
      <c r="A14" s="75" t="s">
        <v>48</v>
      </c>
      <c r="B14" s="53"/>
      <c r="C14" s="75" t="s">
        <v>49</v>
      </c>
      <c r="D14" s="53"/>
    </row>
    <row r="15" ht="34.15" customHeight="1" spans="1:4">
      <c r="A15" s="75"/>
      <c r="B15" s="53"/>
      <c r="C15" s="75" t="s">
        <v>50</v>
      </c>
      <c r="D15" s="53">
        <f>127729865/10000</f>
        <v>12772.9865</v>
      </c>
    </row>
    <row r="16" ht="34.15" customHeight="1" spans="1:4">
      <c r="A16" s="75"/>
      <c r="B16" s="53"/>
      <c r="C16" s="75" t="s">
        <v>51</v>
      </c>
      <c r="D16" s="53"/>
    </row>
    <row r="17" ht="34.15" customHeight="1" spans="1:4">
      <c r="A17" s="75"/>
      <c r="B17" s="76"/>
      <c r="C17" s="75" t="s">
        <v>52</v>
      </c>
      <c r="D17" s="53"/>
    </row>
    <row r="18" ht="34.15" customHeight="1" spans="1:4">
      <c r="A18" s="75"/>
      <c r="B18" s="76"/>
      <c r="C18" s="75" t="s">
        <v>53</v>
      </c>
      <c r="D18" s="53"/>
    </row>
    <row r="19" ht="34.15" customHeight="1" spans="1:4">
      <c r="A19" s="75"/>
      <c r="B19" s="76"/>
      <c r="C19" s="75" t="s">
        <v>54</v>
      </c>
      <c r="D19" s="53"/>
    </row>
    <row r="20" ht="34.15" customHeight="1" spans="1:4">
      <c r="A20" s="75"/>
      <c r="B20" s="76"/>
      <c r="C20" s="75" t="s">
        <v>55</v>
      </c>
      <c r="D20" s="53"/>
    </row>
    <row r="21" ht="34.15" customHeight="1" spans="1:4">
      <c r="A21" s="75"/>
      <c r="B21" s="53"/>
      <c r="C21" s="75" t="s">
        <v>56</v>
      </c>
      <c r="D21" s="53"/>
    </row>
    <row r="22" ht="34.15" customHeight="1" spans="1:4">
      <c r="A22" s="75"/>
      <c r="B22" s="76"/>
      <c r="C22" s="75" t="s">
        <v>57</v>
      </c>
      <c r="D22" s="53"/>
    </row>
    <row r="23" ht="34.15" customHeight="1" spans="1:4">
      <c r="A23" s="75"/>
      <c r="B23" s="76"/>
      <c r="C23" s="75" t="s">
        <v>58</v>
      </c>
      <c r="D23" s="53"/>
    </row>
    <row r="24" ht="34.15" customHeight="1" spans="1:4">
      <c r="A24" s="75"/>
      <c r="B24" s="76"/>
      <c r="C24" s="75" t="s">
        <v>59</v>
      </c>
      <c r="D24" s="53"/>
    </row>
    <row r="25" ht="34.15" customHeight="1" spans="1:4">
      <c r="A25" s="75"/>
      <c r="B25" s="76"/>
      <c r="C25" s="75" t="s">
        <v>60</v>
      </c>
      <c r="D25" s="53">
        <f>1105955/10000</f>
        <v>110.5955</v>
      </c>
    </row>
    <row r="26" ht="34.15" customHeight="1" spans="1:4">
      <c r="A26" s="75"/>
      <c r="B26" s="76"/>
      <c r="C26" s="75" t="s">
        <v>61</v>
      </c>
      <c r="D26" s="53"/>
    </row>
    <row r="27" ht="34.15" customHeight="1" spans="1:4">
      <c r="A27" s="75"/>
      <c r="B27" s="76"/>
      <c r="C27" s="75" t="s">
        <v>62</v>
      </c>
      <c r="D27" s="53"/>
    </row>
    <row r="28" ht="34.15" customHeight="1" spans="1:4">
      <c r="A28" s="75"/>
      <c r="B28" s="76"/>
      <c r="C28" s="75" t="s">
        <v>63</v>
      </c>
      <c r="D28" s="53"/>
    </row>
    <row r="29" ht="34.15" customHeight="1" spans="1:4">
      <c r="A29" s="75"/>
      <c r="B29" s="76"/>
      <c r="C29" s="75" t="s">
        <v>64</v>
      </c>
      <c r="D29" s="53"/>
    </row>
    <row r="30" ht="34.15" customHeight="1" spans="1:4">
      <c r="A30" s="75"/>
      <c r="B30" s="76"/>
      <c r="C30" s="75" t="s">
        <v>65</v>
      </c>
      <c r="D30" s="53"/>
    </row>
    <row r="31" ht="34.15" customHeight="1" spans="1:4">
      <c r="A31" s="75"/>
      <c r="B31" s="76"/>
      <c r="C31" s="75" t="s">
        <v>66</v>
      </c>
      <c r="D31" s="53"/>
    </row>
    <row r="32" ht="34.15" customHeight="1" spans="1:4">
      <c r="A32" s="75"/>
      <c r="B32" s="76"/>
      <c r="C32" s="75" t="s">
        <v>67</v>
      </c>
      <c r="D32" s="53"/>
    </row>
    <row r="33" ht="34.15" customHeight="1" spans="1:4">
      <c r="A33" s="75"/>
      <c r="B33" s="76"/>
      <c r="C33" s="75" t="s">
        <v>68</v>
      </c>
      <c r="D33" s="53"/>
    </row>
    <row r="34" ht="34.15" customHeight="1" spans="1:4">
      <c r="A34" s="75"/>
      <c r="B34" s="76"/>
      <c r="C34" s="75" t="s">
        <v>69</v>
      </c>
      <c r="D34" s="53"/>
    </row>
    <row r="35" ht="34.15" customHeight="1" spans="1:4">
      <c r="A35" s="75"/>
      <c r="B35" s="76"/>
      <c r="C35" s="75" t="s">
        <v>70</v>
      </c>
      <c r="D35" s="53"/>
    </row>
    <row r="36" ht="34.15" customHeight="1" spans="1:4">
      <c r="A36" s="75"/>
      <c r="B36" s="76"/>
      <c r="C36" s="75" t="s">
        <v>71</v>
      </c>
      <c r="D36" s="53"/>
    </row>
    <row r="37" ht="34.15" customHeight="1" spans="1:4">
      <c r="A37" s="73" t="s">
        <v>72</v>
      </c>
      <c r="B37" s="77">
        <f>B10+B6</f>
        <v>13024.45638</v>
      </c>
      <c r="C37" s="73" t="s">
        <v>73</v>
      </c>
      <c r="D37" s="77">
        <v>13043.02</v>
      </c>
    </row>
    <row r="38" ht="34.15" customHeight="1" spans="1:4">
      <c r="A38" s="78" t="s">
        <v>74</v>
      </c>
      <c r="B38" s="53">
        <f>185582/10000</f>
        <v>18.5582</v>
      </c>
      <c r="C38" s="78" t="s">
        <v>75</v>
      </c>
      <c r="D38" s="53"/>
    </row>
    <row r="39" ht="34.15" customHeight="1" spans="1:4">
      <c r="A39" s="73" t="s">
        <v>76</v>
      </c>
      <c r="B39" s="77">
        <v>13043.02</v>
      </c>
      <c r="C39" s="73" t="s">
        <v>77</v>
      </c>
      <c r="D39" s="77">
        <v>13043.02</v>
      </c>
    </row>
    <row r="40" ht="22.75" customHeight="1" spans="1:4">
      <c r="A40" s="28" t="s">
        <v>78</v>
      </c>
      <c r="B40" s="28"/>
      <c r="C40" s="28"/>
      <c r="D40" s="28"/>
    </row>
    <row r="41" ht="108.5" customHeight="1" spans="1:4">
      <c r="A41" s="21" t="s">
        <v>79</v>
      </c>
      <c r="B41" s="21"/>
      <c r="C41" s="21"/>
      <c r="D41" s="21"/>
    </row>
  </sheetData>
  <mergeCells count="6">
    <mergeCell ref="A1:D1"/>
    <mergeCell ref="A2:D2"/>
    <mergeCell ref="A4:B4"/>
    <mergeCell ref="C4:D4"/>
    <mergeCell ref="A40:D40"/>
    <mergeCell ref="A41:D41"/>
  </mergeCells>
  <pageMargins left="0.751388888888889" right="0.751388888888889" top="0.267361111111111" bottom="0.267361111111111" header="0" footer="0"/>
  <pageSetup paperSize="9" scale="53" pageOrder="overThenDown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workbookViewId="0">
      <selection activeCell="I16" sqref="I16"/>
    </sheetView>
  </sheetViews>
  <sheetFormatPr defaultColWidth="10" defaultRowHeight="13.5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80</v>
      </c>
    </row>
    <row r="2" ht="56.95" customHeight="1" spans="1:19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2.7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3"/>
      <c r="R3" s="69" t="s">
        <v>27</v>
      </c>
      <c r="S3" s="69"/>
    </row>
    <row r="4" ht="28.45" customHeight="1" spans="1:19">
      <c r="A4" s="6" t="s">
        <v>82</v>
      </c>
      <c r="B4" s="6" t="s">
        <v>83</v>
      </c>
      <c r="C4" s="6" t="s">
        <v>84</v>
      </c>
      <c r="D4" s="6" t="s">
        <v>85</v>
      </c>
      <c r="E4" s="6"/>
      <c r="F4" s="6"/>
      <c r="G4" s="6"/>
      <c r="H4" s="6"/>
      <c r="I4" s="6"/>
      <c r="J4" s="6"/>
      <c r="K4" s="6"/>
      <c r="L4" s="6"/>
      <c r="M4" s="6"/>
      <c r="N4" s="6" t="s">
        <v>74</v>
      </c>
      <c r="O4" s="6"/>
      <c r="P4" s="6"/>
      <c r="Q4" s="6"/>
      <c r="R4" s="6"/>
      <c r="S4" s="6"/>
    </row>
    <row r="5" ht="28.45" customHeight="1" spans="1:19">
      <c r="A5" s="6"/>
      <c r="B5" s="6"/>
      <c r="C5" s="6"/>
      <c r="D5" s="6" t="s">
        <v>86</v>
      </c>
      <c r="E5" s="6" t="s">
        <v>87</v>
      </c>
      <c r="F5" s="6" t="s">
        <v>88</v>
      </c>
      <c r="G5" s="6" t="s">
        <v>89</v>
      </c>
      <c r="H5" s="6" t="s">
        <v>90</v>
      </c>
      <c r="I5" s="6" t="s">
        <v>91</v>
      </c>
      <c r="J5" s="6" t="s">
        <v>92</v>
      </c>
      <c r="K5" s="6" t="s">
        <v>93</v>
      </c>
      <c r="L5" s="6" t="s">
        <v>94</v>
      </c>
      <c r="M5" s="6" t="s">
        <v>95</v>
      </c>
      <c r="N5" s="6" t="s">
        <v>86</v>
      </c>
      <c r="O5" s="6" t="s">
        <v>87</v>
      </c>
      <c r="P5" s="6" t="s">
        <v>88</v>
      </c>
      <c r="Q5" s="6" t="s">
        <v>89</v>
      </c>
      <c r="R5" s="6" t="s">
        <v>90</v>
      </c>
      <c r="S5" s="6" t="s">
        <v>96</v>
      </c>
    </row>
    <row r="6" ht="34.15" customHeight="1" spans="1:19">
      <c r="A6" s="25" t="s">
        <v>97</v>
      </c>
      <c r="B6" s="25" t="s">
        <v>98</v>
      </c>
      <c r="C6" s="26">
        <v>13043.02</v>
      </c>
      <c r="D6" s="26">
        <v>13024.46</v>
      </c>
      <c r="E6" s="27">
        <v>1824.46</v>
      </c>
      <c r="F6" s="30"/>
      <c r="G6" s="30"/>
      <c r="H6" s="30"/>
      <c r="I6" s="27">
        <v>11200</v>
      </c>
      <c r="J6" s="30"/>
      <c r="K6" s="30"/>
      <c r="L6" s="30"/>
      <c r="M6" s="30"/>
      <c r="N6" s="30">
        <v>18.5582</v>
      </c>
      <c r="O6" s="53">
        <f>185582/10000</f>
        <v>18.5582</v>
      </c>
      <c r="P6" s="30"/>
      <c r="Q6" s="30"/>
      <c r="R6" s="30"/>
      <c r="S6" s="30"/>
    </row>
    <row r="7" ht="34.15" customHeight="1" spans="1:19">
      <c r="A7" s="68" t="s">
        <v>99</v>
      </c>
      <c r="B7" s="68" t="s">
        <v>100</v>
      </c>
      <c r="C7" s="26">
        <v>13043.02</v>
      </c>
      <c r="D7" s="26">
        <v>13024.46</v>
      </c>
      <c r="E7" s="27">
        <v>1824.46</v>
      </c>
      <c r="F7" s="23"/>
      <c r="G7" s="23"/>
      <c r="H7" s="23"/>
      <c r="I7" s="27">
        <v>11200</v>
      </c>
      <c r="J7" s="23"/>
      <c r="K7" s="23"/>
      <c r="L7" s="23"/>
      <c r="M7" s="23"/>
      <c r="N7" s="30">
        <v>18.5582</v>
      </c>
      <c r="O7" s="23">
        <v>18.5582</v>
      </c>
      <c r="P7" s="23"/>
      <c r="Q7" s="23"/>
      <c r="R7" s="23"/>
      <c r="S7" s="23"/>
    </row>
    <row r="8" ht="34.15" customHeight="1" spans="1:19">
      <c r="A8" s="11"/>
      <c r="B8" s="11"/>
      <c r="C8" s="30"/>
      <c r="D8" s="30"/>
      <c r="E8" s="23"/>
      <c r="F8" s="23"/>
      <c r="G8" s="23"/>
      <c r="H8" s="23"/>
      <c r="I8" s="23"/>
      <c r="J8" s="23"/>
      <c r="K8" s="23"/>
      <c r="L8" s="23"/>
      <c r="M8" s="23"/>
      <c r="N8" s="30"/>
      <c r="O8" s="23"/>
      <c r="P8" s="23"/>
      <c r="Q8" s="23"/>
      <c r="R8" s="23"/>
      <c r="S8" s="23"/>
    </row>
    <row r="9" ht="34.15" customHeight="1" spans="1:19">
      <c r="A9" s="11"/>
      <c r="B9" s="11"/>
      <c r="C9" s="30"/>
      <c r="D9" s="30"/>
      <c r="E9" s="23"/>
      <c r="F9" s="23"/>
      <c r="G9" s="23"/>
      <c r="H9" s="23"/>
      <c r="I9" s="23"/>
      <c r="J9" s="23"/>
      <c r="K9" s="23"/>
      <c r="L9" s="23"/>
      <c r="M9" s="23"/>
      <c r="N9" s="30"/>
      <c r="O9" s="23"/>
      <c r="P9" s="23"/>
      <c r="Q9" s="23"/>
      <c r="R9" s="23"/>
      <c r="S9" s="23"/>
    </row>
    <row r="10" ht="34.15" customHeight="1" spans="1:19">
      <c r="A10" s="11"/>
      <c r="B10" s="11"/>
      <c r="C10" s="30"/>
      <c r="D10" s="30"/>
      <c r="E10" s="23"/>
      <c r="F10" s="23"/>
      <c r="G10" s="23"/>
      <c r="H10" s="23"/>
      <c r="I10" s="23"/>
      <c r="J10" s="23"/>
      <c r="K10" s="23"/>
      <c r="L10" s="23"/>
      <c r="M10" s="23"/>
      <c r="N10" s="30"/>
      <c r="O10" s="23"/>
      <c r="P10" s="23"/>
      <c r="Q10" s="23"/>
      <c r="R10" s="23"/>
      <c r="S10" s="23"/>
    </row>
    <row r="11" ht="34.15" customHeight="1" spans="1:19">
      <c r="A11" s="6" t="s">
        <v>84</v>
      </c>
      <c r="B11" s="6"/>
      <c r="C11" s="30">
        <v>13043.02</v>
      </c>
      <c r="D11" s="26">
        <v>13024.46</v>
      </c>
      <c r="E11" s="27">
        <v>1824.46</v>
      </c>
      <c r="F11" s="30"/>
      <c r="G11" s="30"/>
      <c r="H11" s="30"/>
      <c r="I11" s="27">
        <v>11200</v>
      </c>
      <c r="J11" s="30"/>
      <c r="K11" s="30"/>
      <c r="L11" s="30"/>
      <c r="M11" s="30"/>
      <c r="N11" s="30">
        <v>18.56</v>
      </c>
      <c r="O11" s="30">
        <v>18.56</v>
      </c>
      <c r="P11" s="30"/>
      <c r="Q11" s="30"/>
      <c r="R11" s="30"/>
      <c r="S11" s="30"/>
    </row>
    <row r="12" ht="67.8" customHeight="1" spans="1:19">
      <c r="A12" s="21" t="s">
        <v>101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</sheetData>
  <mergeCells count="10">
    <mergeCell ref="A2:S2"/>
    <mergeCell ref="A3:J3"/>
    <mergeCell ref="R3:S3"/>
    <mergeCell ref="D4:M4"/>
    <mergeCell ref="N4:S4"/>
    <mergeCell ref="A11:B11"/>
    <mergeCell ref="A12:S12"/>
    <mergeCell ref="A4:A5"/>
    <mergeCell ref="B4:B5"/>
    <mergeCell ref="C4:C5"/>
  </mergeCells>
  <pageMargins left="0.751388888888889" right="0.751388888888889" top="0.267361111111111" bottom="0.267361111111111" header="0" footer="0"/>
  <pageSetup paperSize="9" scale="35" fitToHeight="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opLeftCell="A14" workbookViewId="0">
      <selection activeCell="C27" sqref="C27:E27"/>
    </sheetView>
  </sheetViews>
  <sheetFormatPr defaultColWidth="10" defaultRowHeight="13.5" outlineLevelCol="7"/>
  <cols>
    <col min="1" max="1" width="12.8166666666667" customWidth="1"/>
    <col min="2" max="2" width="30.775" customWidth="1"/>
    <col min="3" max="3" width="11.725" style="55" customWidth="1"/>
    <col min="4" max="4" width="12" customWidth="1"/>
    <col min="5" max="5" width="11.125" customWidth="1"/>
    <col min="6" max="6" width="17" customWidth="1"/>
    <col min="7" max="7" width="14.625" customWidth="1"/>
    <col min="8" max="8" width="19.7583333333333" customWidth="1"/>
    <col min="9" max="9" width="9.76666666666667" customWidth="1"/>
  </cols>
  <sheetData>
    <row r="1" ht="22.75" customHeight="1" spans="1:8">
      <c r="A1" s="2" t="s">
        <v>6</v>
      </c>
      <c r="B1" s="2"/>
      <c r="C1" s="56"/>
      <c r="D1" s="2"/>
      <c r="E1" s="2"/>
      <c r="F1" s="2"/>
      <c r="G1" s="2"/>
      <c r="H1" s="2" t="s">
        <v>80</v>
      </c>
    </row>
    <row r="2" ht="56.95" customHeight="1" spans="1:8">
      <c r="A2" s="4" t="s">
        <v>102</v>
      </c>
      <c r="B2" s="4"/>
      <c r="C2" s="57"/>
      <c r="D2" s="4"/>
      <c r="E2" s="4"/>
      <c r="F2" s="4"/>
      <c r="G2" s="4"/>
      <c r="H2" s="4"/>
    </row>
    <row r="3" ht="22.75" customHeight="1" spans="1:8">
      <c r="A3" s="58"/>
      <c r="B3" s="58"/>
      <c r="C3" s="59"/>
      <c r="D3" s="58"/>
      <c r="E3" s="58"/>
      <c r="F3" s="60"/>
      <c r="G3" s="61"/>
      <c r="H3" s="62" t="s">
        <v>27</v>
      </c>
    </row>
    <row r="4" ht="56.95" customHeight="1" spans="1:8">
      <c r="A4" s="6" t="s">
        <v>103</v>
      </c>
      <c r="B4" s="6" t="s">
        <v>104</v>
      </c>
      <c r="C4" s="63" t="s">
        <v>84</v>
      </c>
      <c r="D4" s="6" t="s">
        <v>105</v>
      </c>
      <c r="E4" s="6" t="s">
        <v>106</v>
      </c>
      <c r="F4" s="6" t="s">
        <v>107</v>
      </c>
      <c r="G4" s="6" t="s">
        <v>108</v>
      </c>
      <c r="H4" s="6" t="s">
        <v>109</v>
      </c>
    </row>
    <row r="5" ht="34.15" customHeight="1" spans="1:8">
      <c r="A5" s="25" t="s">
        <v>110</v>
      </c>
      <c r="B5" s="25" t="s">
        <v>111</v>
      </c>
      <c r="C5" s="64">
        <v>30</v>
      </c>
      <c r="D5" s="23"/>
      <c r="E5" s="30">
        <v>30</v>
      </c>
      <c r="F5" s="23"/>
      <c r="G5" s="23"/>
      <c r="H5" s="23"/>
    </row>
    <row r="6" ht="34.15" customHeight="1" spans="1:8">
      <c r="A6" s="25" t="s">
        <v>112</v>
      </c>
      <c r="B6" s="40" t="s">
        <v>113</v>
      </c>
      <c r="C6" s="64">
        <v>30</v>
      </c>
      <c r="D6" s="23"/>
      <c r="E6" s="23">
        <v>30</v>
      </c>
      <c r="F6" s="23"/>
      <c r="G6" s="23"/>
      <c r="H6" s="23"/>
    </row>
    <row r="7" ht="34.15" customHeight="1" spans="1:8">
      <c r="A7" s="25" t="s">
        <v>114</v>
      </c>
      <c r="B7" s="51" t="s">
        <v>115</v>
      </c>
      <c r="C7" s="64">
        <v>30</v>
      </c>
      <c r="D7" s="23"/>
      <c r="E7" s="23">
        <v>30</v>
      </c>
      <c r="F7" s="23"/>
      <c r="G7" s="23"/>
      <c r="H7" s="23"/>
    </row>
    <row r="8" ht="34.15" customHeight="1" spans="1:8">
      <c r="A8" s="25" t="s">
        <v>116</v>
      </c>
      <c r="B8" s="25" t="s">
        <v>117</v>
      </c>
      <c r="C8" s="64">
        <v>5</v>
      </c>
      <c r="D8" s="23"/>
      <c r="E8" s="23">
        <v>5</v>
      </c>
      <c r="F8" s="23"/>
      <c r="G8" s="23"/>
      <c r="H8" s="23"/>
    </row>
    <row r="9" ht="34.15" customHeight="1" spans="1:8">
      <c r="A9" s="25" t="s">
        <v>118</v>
      </c>
      <c r="B9" s="40" t="s">
        <v>119</v>
      </c>
      <c r="C9" s="64">
        <v>5</v>
      </c>
      <c r="D9" s="23"/>
      <c r="E9" s="23">
        <v>5</v>
      </c>
      <c r="F9" s="23"/>
      <c r="G9" s="23"/>
      <c r="H9" s="23"/>
    </row>
    <row r="10" ht="34.15" customHeight="1" spans="1:8">
      <c r="A10" s="25" t="s">
        <v>120</v>
      </c>
      <c r="B10" s="51" t="s">
        <v>121</v>
      </c>
      <c r="C10" s="64">
        <v>5</v>
      </c>
      <c r="D10" s="23"/>
      <c r="E10" s="23">
        <v>5</v>
      </c>
      <c r="F10" s="23"/>
      <c r="G10" s="23"/>
      <c r="H10" s="23"/>
    </row>
    <row r="11" ht="34.15" customHeight="1" spans="1:8">
      <c r="A11" s="11" t="s">
        <v>122</v>
      </c>
      <c r="B11" s="28" t="s">
        <v>123</v>
      </c>
      <c r="C11" s="64">
        <v>124.43</v>
      </c>
      <c r="D11" s="30">
        <v>124.43</v>
      </c>
      <c r="E11" s="30"/>
      <c r="F11" s="30"/>
      <c r="G11" s="30"/>
      <c r="H11" s="30"/>
    </row>
    <row r="12" ht="34.15" customHeight="1" spans="1:8">
      <c r="A12" s="11" t="s">
        <v>124</v>
      </c>
      <c r="B12" s="28" t="s">
        <v>125</v>
      </c>
      <c r="C12" s="64">
        <v>124.43</v>
      </c>
      <c r="D12" s="23">
        <v>124.43</v>
      </c>
      <c r="E12" s="30"/>
      <c r="F12" s="30"/>
      <c r="G12" s="30"/>
      <c r="H12" s="30"/>
    </row>
    <row r="13" ht="34.15" customHeight="1" spans="1:8">
      <c r="A13" s="11" t="s">
        <v>126</v>
      </c>
      <c r="B13" s="31" t="s">
        <v>127</v>
      </c>
      <c r="C13" s="64">
        <v>33.41</v>
      </c>
      <c r="D13" s="23">
        <v>33.41</v>
      </c>
      <c r="E13" s="23"/>
      <c r="F13" s="23"/>
      <c r="G13" s="23"/>
      <c r="H13" s="23"/>
    </row>
    <row r="14" ht="34.15" customHeight="1" spans="1:8">
      <c r="A14" s="11" t="s">
        <v>128</v>
      </c>
      <c r="B14" s="31" t="s">
        <v>129</v>
      </c>
      <c r="C14" s="64">
        <f>C12-C13</f>
        <v>91.02</v>
      </c>
      <c r="D14" s="23">
        <f>D12-D13</f>
        <v>91.02</v>
      </c>
      <c r="E14" s="23"/>
      <c r="F14" s="23"/>
      <c r="G14" s="23"/>
      <c r="H14" s="23"/>
    </row>
    <row r="15" ht="34.15" customHeight="1" spans="1:8">
      <c r="A15" s="11" t="s">
        <v>130</v>
      </c>
      <c r="B15" s="28" t="s">
        <v>131</v>
      </c>
      <c r="C15" s="64">
        <v>12772.99</v>
      </c>
      <c r="D15" s="65">
        <v>12759.43</v>
      </c>
      <c r="E15" s="30">
        <v>13.56</v>
      </c>
      <c r="F15" s="30"/>
      <c r="G15" s="30"/>
      <c r="H15" s="30"/>
    </row>
    <row r="16" ht="34.15" customHeight="1" spans="1:8">
      <c r="A16" s="25" t="s">
        <v>132</v>
      </c>
      <c r="B16" s="40" t="s">
        <v>133</v>
      </c>
      <c r="C16" s="64">
        <v>12716.48</v>
      </c>
      <c r="D16" s="66">
        <v>12716.48</v>
      </c>
      <c r="E16" s="30"/>
      <c r="F16" s="30"/>
      <c r="G16" s="30"/>
      <c r="H16" s="30"/>
    </row>
    <row r="17" ht="34.15" customHeight="1" spans="1:8">
      <c r="A17" s="25" t="s">
        <v>134</v>
      </c>
      <c r="B17" s="51" t="s">
        <v>135</v>
      </c>
      <c r="C17" s="64">
        <v>12716.48</v>
      </c>
      <c r="D17" s="66">
        <v>12716.48</v>
      </c>
      <c r="E17" s="30"/>
      <c r="F17" s="30"/>
      <c r="G17" s="30"/>
      <c r="H17" s="30"/>
    </row>
    <row r="18" ht="34.15" customHeight="1" spans="1:8">
      <c r="A18" s="25" t="s">
        <v>136</v>
      </c>
      <c r="B18" s="40" t="s">
        <v>137</v>
      </c>
      <c r="C18" s="64">
        <v>13.56</v>
      </c>
      <c r="D18" s="65"/>
      <c r="E18" s="23">
        <v>13.56</v>
      </c>
      <c r="F18" s="30"/>
      <c r="G18" s="30"/>
      <c r="H18" s="30"/>
    </row>
    <row r="19" ht="34.15" customHeight="1" spans="1:8">
      <c r="A19" s="25" t="s">
        <v>138</v>
      </c>
      <c r="B19" s="51" t="s">
        <v>139</v>
      </c>
      <c r="C19" s="64">
        <v>13.56</v>
      </c>
      <c r="D19" s="65"/>
      <c r="E19" s="23">
        <v>13.56</v>
      </c>
      <c r="F19" s="30"/>
      <c r="G19" s="30"/>
      <c r="H19" s="30"/>
    </row>
    <row r="20" ht="34.15" customHeight="1" spans="1:8">
      <c r="A20" s="11" t="s">
        <v>140</v>
      </c>
      <c r="B20" s="28" t="s">
        <v>141</v>
      </c>
      <c r="C20" s="64">
        <v>42.95</v>
      </c>
      <c r="D20" s="30">
        <v>42.95</v>
      </c>
      <c r="E20" s="30"/>
      <c r="F20" s="30"/>
      <c r="G20" s="30"/>
      <c r="H20" s="30"/>
    </row>
    <row r="21" ht="34.15" customHeight="1" spans="1:8">
      <c r="A21" s="11" t="s">
        <v>142</v>
      </c>
      <c r="B21" s="31" t="s">
        <v>143</v>
      </c>
      <c r="C21" s="64">
        <v>34.46</v>
      </c>
      <c r="D21" s="23">
        <f>D20-D22</f>
        <v>34.46</v>
      </c>
      <c r="E21" s="23"/>
      <c r="F21" s="23"/>
      <c r="G21" s="23"/>
      <c r="H21" s="23"/>
    </row>
    <row r="22" ht="34.15" customHeight="1" spans="1:8">
      <c r="A22" s="11" t="s">
        <v>144</v>
      </c>
      <c r="B22" s="31" t="s">
        <v>145</v>
      </c>
      <c r="C22" s="64">
        <v>8.49</v>
      </c>
      <c r="D22" s="23">
        <v>8.49</v>
      </c>
      <c r="E22" s="23"/>
      <c r="F22" s="23"/>
      <c r="G22" s="23"/>
      <c r="H22" s="23"/>
    </row>
    <row r="23" ht="34.15" customHeight="1" spans="1:8">
      <c r="A23" s="11" t="s">
        <v>146</v>
      </c>
      <c r="B23" s="28" t="s">
        <v>147</v>
      </c>
      <c r="C23" s="26">
        <v>110.6</v>
      </c>
      <c r="D23" s="27">
        <v>110.6</v>
      </c>
      <c r="E23" s="30"/>
      <c r="F23" s="30"/>
      <c r="G23" s="30"/>
      <c r="H23" s="30"/>
    </row>
    <row r="24" ht="34.15" customHeight="1" spans="1:8">
      <c r="A24" s="11" t="s">
        <v>148</v>
      </c>
      <c r="B24" s="28" t="s">
        <v>149</v>
      </c>
      <c r="C24" s="26">
        <v>110.6</v>
      </c>
      <c r="D24" s="27">
        <v>110.6</v>
      </c>
      <c r="E24" s="30"/>
      <c r="F24" s="30"/>
      <c r="G24" s="30"/>
      <c r="H24" s="30"/>
    </row>
    <row r="25" ht="34.15" customHeight="1" spans="1:8">
      <c r="A25" s="11" t="s">
        <v>150</v>
      </c>
      <c r="B25" s="31" t="s">
        <v>151</v>
      </c>
      <c r="C25" s="26">
        <v>88.06</v>
      </c>
      <c r="D25" s="27">
        <v>88.06</v>
      </c>
      <c r="E25" s="23"/>
      <c r="F25" s="23"/>
      <c r="G25" s="23"/>
      <c r="H25" s="23"/>
    </row>
    <row r="26" ht="34.15" customHeight="1" spans="1:8">
      <c r="A26" s="11" t="s">
        <v>152</v>
      </c>
      <c r="B26" s="31" t="s">
        <v>153</v>
      </c>
      <c r="C26" s="26">
        <v>22.54</v>
      </c>
      <c r="D26" s="27">
        <f>110.6-88.06</f>
        <v>22.54</v>
      </c>
      <c r="E26" s="23"/>
      <c r="F26" s="23"/>
      <c r="G26" s="23"/>
      <c r="H26" s="23"/>
    </row>
    <row r="27" ht="34.15" customHeight="1" spans="1:8">
      <c r="A27" s="6" t="s">
        <v>84</v>
      </c>
      <c r="B27" s="6"/>
      <c r="C27" s="64">
        <f>C5+C8+C11+C15+C23</f>
        <v>13043.02</v>
      </c>
      <c r="D27" s="22">
        <f>D11+D15+D23</f>
        <v>12994.46</v>
      </c>
      <c r="E27" s="22">
        <f>E5+E8+E15</f>
        <v>48.56</v>
      </c>
      <c r="F27" s="22"/>
      <c r="G27" s="22"/>
      <c r="H27" s="22"/>
    </row>
    <row r="28" ht="40.7" customHeight="1" spans="1:8">
      <c r="A28" s="21" t="s">
        <v>154</v>
      </c>
      <c r="B28" s="21"/>
      <c r="C28" s="67"/>
      <c r="D28" s="21"/>
      <c r="E28" s="21"/>
      <c r="F28" s="21"/>
      <c r="G28" s="21"/>
      <c r="H28" s="21"/>
    </row>
  </sheetData>
  <mergeCells count="4">
    <mergeCell ref="A2:H2"/>
    <mergeCell ref="A3:E3"/>
    <mergeCell ref="A27:B27"/>
    <mergeCell ref="A28:H28"/>
  </mergeCells>
  <pageMargins left="0.751388888888889" right="0.751388888888889" top="0.267361111111111" bottom="0.267361111111111" header="0" footer="0"/>
  <pageSetup paperSize="9" scale="67" fitToHeight="0" pageOrder="overThenDown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4" workbookViewId="0">
      <selection activeCell="D39" sqref="D6:D39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" t="s">
        <v>8</v>
      </c>
      <c r="B1" s="2"/>
      <c r="C1" s="2"/>
      <c r="D1" s="2" t="s">
        <v>80</v>
      </c>
    </row>
    <row r="2" ht="56.95" customHeight="1" spans="1:4">
      <c r="A2" s="4" t="s">
        <v>155</v>
      </c>
      <c r="B2" s="4"/>
      <c r="C2" s="4"/>
      <c r="D2" s="4"/>
    </row>
    <row r="3" ht="22.75" customHeight="1" spans="1:4">
      <c r="A3" s="2"/>
      <c r="B3" s="2"/>
      <c r="C3" s="2"/>
      <c r="D3" s="29" t="s">
        <v>27</v>
      </c>
    </row>
    <row r="4" ht="28.45" customHeight="1" spans="1:4">
      <c r="A4" s="6" t="s">
        <v>28</v>
      </c>
      <c r="B4" s="6"/>
      <c r="C4" s="6" t="s">
        <v>29</v>
      </c>
      <c r="D4" s="6"/>
    </row>
    <row r="5" ht="28.45" customHeight="1" spans="1:4">
      <c r="A5" s="6" t="s">
        <v>156</v>
      </c>
      <c r="B5" s="6" t="s">
        <v>31</v>
      </c>
      <c r="C5" s="6" t="s">
        <v>156</v>
      </c>
      <c r="D5" s="6" t="s">
        <v>31</v>
      </c>
    </row>
    <row r="6" ht="34.15" customHeight="1" spans="1:4">
      <c r="A6" s="28" t="s">
        <v>157</v>
      </c>
      <c r="B6" s="22">
        <v>1824.45638</v>
      </c>
      <c r="C6" s="28" t="s">
        <v>158</v>
      </c>
      <c r="D6" s="22"/>
    </row>
    <row r="7" ht="34.15" customHeight="1" spans="1:4">
      <c r="A7" s="28" t="s">
        <v>159</v>
      </c>
      <c r="B7" s="53">
        <f>18244563.8/10000</f>
        <v>1824.45638</v>
      </c>
      <c r="C7" s="28" t="s">
        <v>160</v>
      </c>
      <c r="D7" s="23"/>
    </row>
    <row r="8" ht="34.15" customHeight="1" spans="1:4">
      <c r="A8" s="28" t="s">
        <v>161</v>
      </c>
      <c r="B8" s="23"/>
      <c r="C8" s="28" t="s">
        <v>162</v>
      </c>
      <c r="D8" s="23"/>
    </row>
    <row r="9" ht="34.15" customHeight="1" spans="1:4">
      <c r="A9" s="28" t="s">
        <v>163</v>
      </c>
      <c r="B9" s="23"/>
      <c r="C9" s="28" t="s">
        <v>164</v>
      </c>
      <c r="D9" s="23"/>
    </row>
    <row r="10" ht="34.15" customHeight="1" spans="1:4">
      <c r="A10" s="28" t="s">
        <v>165</v>
      </c>
      <c r="B10" s="53">
        <f>185582/10000</f>
        <v>18.5582</v>
      </c>
      <c r="C10" s="28" t="s">
        <v>166</v>
      </c>
      <c r="D10" s="23"/>
    </row>
    <row r="11" ht="34.15" customHeight="1" spans="1:4">
      <c r="A11" s="28" t="s">
        <v>159</v>
      </c>
      <c r="B11" s="23">
        <v>18.5582</v>
      </c>
      <c r="C11" s="28" t="s">
        <v>167</v>
      </c>
      <c r="D11" s="23">
        <v>30</v>
      </c>
    </row>
    <row r="12" ht="34.15" customHeight="1" spans="1:4">
      <c r="A12" s="28" t="s">
        <v>161</v>
      </c>
      <c r="B12" s="23"/>
      <c r="C12" s="28" t="s">
        <v>168</v>
      </c>
      <c r="D12" s="23">
        <v>5</v>
      </c>
    </row>
    <row r="13" ht="34.15" customHeight="1" spans="1:4">
      <c r="A13" s="28" t="s">
        <v>163</v>
      </c>
      <c r="B13" s="23"/>
      <c r="C13" s="28" t="s">
        <v>169</v>
      </c>
      <c r="D13" s="23"/>
    </row>
    <row r="14" ht="34.15" customHeight="1" spans="1:4">
      <c r="A14" s="28"/>
      <c r="B14" s="54"/>
      <c r="C14" s="28" t="s">
        <v>170</v>
      </c>
      <c r="D14" s="23">
        <v>124.43</v>
      </c>
    </row>
    <row r="15" ht="34.15" customHeight="1" spans="1:4">
      <c r="A15" s="28"/>
      <c r="B15" s="54"/>
      <c r="C15" s="28" t="s">
        <v>171</v>
      </c>
      <c r="D15" s="23"/>
    </row>
    <row r="16" ht="34.15" customHeight="1" spans="1:4">
      <c r="A16" s="28"/>
      <c r="B16" s="54"/>
      <c r="C16" s="28" t="s">
        <v>172</v>
      </c>
      <c r="D16" s="23">
        <v>1572.99</v>
      </c>
    </row>
    <row r="17" ht="34.15" customHeight="1" spans="1:4">
      <c r="A17" s="28"/>
      <c r="B17" s="54"/>
      <c r="C17" s="28" t="s">
        <v>173</v>
      </c>
      <c r="D17" s="23"/>
    </row>
    <row r="18" ht="34.15" customHeight="1" spans="1:4">
      <c r="A18" s="28"/>
      <c r="B18" s="54"/>
      <c r="C18" s="28" t="s">
        <v>174</v>
      </c>
      <c r="D18" s="23"/>
    </row>
    <row r="19" ht="34.15" customHeight="1" spans="1:4">
      <c r="A19" s="28"/>
      <c r="B19" s="54"/>
      <c r="C19" s="28" t="s">
        <v>175</v>
      </c>
      <c r="D19" s="23"/>
    </row>
    <row r="20" ht="34.15" customHeight="1" spans="1:4">
      <c r="A20" s="28"/>
      <c r="B20" s="54"/>
      <c r="C20" s="28" t="s">
        <v>176</v>
      </c>
      <c r="D20" s="23"/>
    </row>
    <row r="21" ht="34.15" customHeight="1" spans="1:4">
      <c r="A21" s="28"/>
      <c r="B21" s="54"/>
      <c r="C21" s="28" t="s">
        <v>177</v>
      </c>
      <c r="D21" s="23"/>
    </row>
    <row r="22" ht="34.15" customHeight="1" spans="1:4">
      <c r="A22" s="28"/>
      <c r="B22" s="54"/>
      <c r="C22" s="28" t="s">
        <v>178</v>
      </c>
      <c r="D22" s="23"/>
    </row>
    <row r="23" ht="34.15" customHeight="1" spans="1:4">
      <c r="A23" s="28"/>
      <c r="B23" s="54"/>
      <c r="C23" s="28" t="s">
        <v>179</v>
      </c>
      <c r="D23" s="23"/>
    </row>
    <row r="24" ht="34.15" customHeight="1" spans="1:4">
      <c r="A24" s="28"/>
      <c r="B24" s="54"/>
      <c r="C24" s="28" t="s">
        <v>180</v>
      </c>
      <c r="D24" s="23"/>
    </row>
    <row r="25" ht="34.15" customHeight="1" spans="1:4">
      <c r="A25" s="28"/>
      <c r="B25" s="54"/>
      <c r="C25" s="28" t="s">
        <v>181</v>
      </c>
      <c r="D25" s="23"/>
    </row>
    <row r="26" ht="34.15" customHeight="1" spans="1:4">
      <c r="A26" s="28"/>
      <c r="B26" s="54"/>
      <c r="C26" s="28" t="s">
        <v>182</v>
      </c>
      <c r="D26" s="23">
        <v>110.6</v>
      </c>
    </row>
    <row r="27" ht="34.15" customHeight="1" spans="1:4">
      <c r="A27" s="28"/>
      <c r="B27" s="54"/>
      <c r="C27" s="28" t="s">
        <v>183</v>
      </c>
      <c r="D27" s="23"/>
    </row>
    <row r="28" ht="34.15" customHeight="1" spans="1:4">
      <c r="A28" s="28"/>
      <c r="B28" s="54"/>
      <c r="C28" s="28" t="s">
        <v>184</v>
      </c>
      <c r="D28" s="23"/>
    </row>
    <row r="29" ht="34.15" customHeight="1" spans="1:4">
      <c r="A29" s="28"/>
      <c r="B29" s="54"/>
      <c r="C29" s="28" t="s">
        <v>185</v>
      </c>
      <c r="D29" s="23"/>
    </row>
    <row r="30" ht="34.15" customHeight="1" spans="1:4">
      <c r="A30" s="28"/>
      <c r="B30" s="54"/>
      <c r="C30" s="28" t="s">
        <v>186</v>
      </c>
      <c r="D30" s="23"/>
    </row>
    <row r="31" ht="34.15" customHeight="1" spans="1:4">
      <c r="A31" s="28"/>
      <c r="B31" s="54"/>
      <c r="C31" s="28" t="s">
        <v>187</v>
      </c>
      <c r="D31" s="23"/>
    </row>
    <row r="32" ht="34.15" customHeight="1" spans="1:4">
      <c r="A32" s="28"/>
      <c r="B32" s="54"/>
      <c r="C32" s="28" t="s">
        <v>188</v>
      </c>
      <c r="D32" s="23"/>
    </row>
    <row r="33" ht="34.15" customHeight="1" spans="1:4">
      <c r="A33" s="28"/>
      <c r="B33" s="54"/>
      <c r="C33" s="28" t="s">
        <v>189</v>
      </c>
      <c r="D33" s="23"/>
    </row>
    <row r="34" ht="34.15" customHeight="1" spans="1:4">
      <c r="A34" s="28"/>
      <c r="B34" s="54"/>
      <c r="C34" s="28" t="s">
        <v>190</v>
      </c>
      <c r="D34" s="23"/>
    </row>
    <row r="35" ht="34.15" customHeight="1" spans="1:4">
      <c r="A35" s="28"/>
      <c r="B35" s="54"/>
      <c r="C35" s="28" t="s">
        <v>191</v>
      </c>
      <c r="D35" s="23"/>
    </row>
    <row r="36" ht="34.15" customHeight="1" spans="1:4">
      <c r="A36" s="28"/>
      <c r="B36" s="54"/>
      <c r="C36" s="28" t="s">
        <v>192</v>
      </c>
      <c r="D36" s="23"/>
    </row>
    <row r="37" ht="34.15" customHeight="1" spans="1:4">
      <c r="A37" s="28"/>
      <c r="B37" s="54"/>
      <c r="C37" s="28" t="s">
        <v>193</v>
      </c>
      <c r="D37" s="23"/>
    </row>
    <row r="38" ht="34.15" customHeight="1" spans="1:4">
      <c r="A38" s="28"/>
      <c r="B38" s="23"/>
      <c r="C38" s="28" t="s">
        <v>194</v>
      </c>
      <c r="D38" s="22"/>
    </row>
    <row r="39" ht="34.15" customHeight="1" spans="1:4">
      <c r="A39" s="6" t="s">
        <v>76</v>
      </c>
      <c r="B39" s="22">
        <v>1843.02</v>
      </c>
      <c r="C39" s="6" t="s">
        <v>77</v>
      </c>
      <c r="D39" s="22">
        <v>1843.02</v>
      </c>
    </row>
    <row r="40" ht="54.25" customHeight="1" spans="1:4">
      <c r="A40" s="21" t="s">
        <v>195</v>
      </c>
      <c r="B40" s="21"/>
      <c r="C40" s="21"/>
      <c r="D40" s="21"/>
    </row>
  </sheetData>
  <mergeCells count="4">
    <mergeCell ref="A2:D2"/>
    <mergeCell ref="A4:B4"/>
    <mergeCell ref="C4:D4"/>
    <mergeCell ref="A40:D40"/>
  </mergeCells>
  <pageMargins left="0.751388888888889" right="0.751388888888889" top="0.267361111111111" bottom="0.267361111111111" header="0" footer="0"/>
  <pageSetup paperSize="9" scale="57" fitToHeight="0" pageOrder="overThenDown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view="pageBreakPreview" zoomScaleNormal="100" zoomScaleSheetLayoutView="100" topLeftCell="A14" workbookViewId="0">
      <selection activeCell="C6" sqref="C6:G28"/>
    </sheetView>
  </sheetViews>
  <sheetFormatPr defaultColWidth="10" defaultRowHeight="13.5" outlineLevelCol="6"/>
  <cols>
    <col min="1" max="1" width="15.3833333333333" customWidth="1"/>
    <col min="2" max="2" width="35.9" customWidth="1"/>
    <col min="3" max="3" width="17.7583333333333" customWidth="1"/>
    <col min="4" max="4" width="17.375" customWidth="1"/>
    <col min="5" max="5" width="17.2583333333333" customWidth="1"/>
    <col min="6" max="6" width="16.5" customWidth="1"/>
    <col min="7" max="7" width="17.2583333333333" customWidth="1"/>
    <col min="8" max="8" width="9.76666666666667" customWidth="1"/>
  </cols>
  <sheetData>
    <row r="1" ht="22.75" customHeight="1" spans="1:7">
      <c r="A1" s="2" t="s">
        <v>10</v>
      </c>
      <c r="B1" s="2"/>
      <c r="C1" s="2"/>
      <c r="D1" s="2"/>
      <c r="E1" s="2"/>
      <c r="F1" s="2"/>
      <c r="G1" s="2" t="s">
        <v>80</v>
      </c>
    </row>
    <row r="2" ht="56.95" customHeight="1" spans="1:7">
      <c r="A2" s="4" t="s">
        <v>196</v>
      </c>
      <c r="B2" s="4"/>
      <c r="C2" s="4"/>
      <c r="D2" s="4"/>
      <c r="E2" s="4"/>
      <c r="F2" s="4"/>
      <c r="G2" s="4"/>
    </row>
    <row r="3" ht="22.75" customHeight="1" spans="1:7">
      <c r="A3" s="2"/>
      <c r="B3" s="2"/>
      <c r="C3" s="2"/>
      <c r="D3" s="2"/>
      <c r="E3" s="2"/>
      <c r="F3" s="29" t="s">
        <v>27</v>
      </c>
      <c r="G3" s="29"/>
    </row>
    <row r="4" ht="28.45" customHeight="1" spans="1:7">
      <c r="A4" s="6" t="s">
        <v>103</v>
      </c>
      <c r="B4" s="6" t="s">
        <v>104</v>
      </c>
      <c r="C4" s="6" t="s">
        <v>84</v>
      </c>
      <c r="D4" s="6" t="s">
        <v>105</v>
      </c>
      <c r="E4" s="6"/>
      <c r="F4" s="6"/>
      <c r="G4" s="6" t="s">
        <v>106</v>
      </c>
    </row>
    <row r="5" ht="28.45" customHeight="1" spans="1:7">
      <c r="A5" s="6"/>
      <c r="B5" s="6"/>
      <c r="C5" s="6"/>
      <c r="D5" s="6" t="s">
        <v>86</v>
      </c>
      <c r="E5" s="6" t="s">
        <v>197</v>
      </c>
      <c r="F5" s="6" t="s">
        <v>198</v>
      </c>
      <c r="G5" s="6"/>
    </row>
    <row r="6" ht="34.15" customHeight="1" spans="1:7">
      <c r="A6" s="11" t="s">
        <v>110</v>
      </c>
      <c r="B6" s="11" t="s">
        <v>111</v>
      </c>
      <c r="C6" s="22">
        <v>30</v>
      </c>
      <c r="D6" s="22"/>
      <c r="E6" s="48"/>
      <c r="F6" s="30"/>
      <c r="G6" s="30">
        <v>30</v>
      </c>
    </row>
    <row r="7" ht="34.15" customHeight="1" spans="1:7">
      <c r="A7" s="11" t="s">
        <v>112</v>
      </c>
      <c r="B7" s="11" t="s">
        <v>113</v>
      </c>
      <c r="C7" s="22">
        <v>30</v>
      </c>
      <c r="D7" s="22"/>
      <c r="E7" s="49"/>
      <c r="F7" s="30"/>
      <c r="G7" s="23">
        <v>30</v>
      </c>
    </row>
    <row r="8" ht="34.15" customHeight="1" spans="1:7">
      <c r="A8" s="11" t="s">
        <v>114</v>
      </c>
      <c r="B8" s="31" t="s">
        <v>115</v>
      </c>
      <c r="C8" s="22">
        <v>30</v>
      </c>
      <c r="D8" s="22"/>
      <c r="E8" s="49"/>
      <c r="F8" s="23"/>
      <c r="G8" s="23">
        <v>30</v>
      </c>
    </row>
    <row r="9" ht="34.15" customHeight="1" spans="1:7">
      <c r="A9" s="11" t="s">
        <v>116</v>
      </c>
      <c r="B9" s="31" t="s">
        <v>117</v>
      </c>
      <c r="C9" s="22">
        <v>5</v>
      </c>
      <c r="D9" s="22"/>
      <c r="E9" s="49"/>
      <c r="F9" s="23"/>
      <c r="G9" s="30">
        <v>5</v>
      </c>
    </row>
    <row r="10" ht="34.15" customHeight="1" spans="1:7">
      <c r="A10" s="11" t="s">
        <v>118</v>
      </c>
      <c r="B10" s="31" t="s">
        <v>119</v>
      </c>
      <c r="C10" s="22">
        <v>5</v>
      </c>
      <c r="D10" s="22"/>
      <c r="E10" s="49"/>
      <c r="F10" s="23"/>
      <c r="G10" s="23">
        <v>5</v>
      </c>
    </row>
    <row r="11" ht="34.15" customHeight="1" spans="1:7">
      <c r="A11" s="11" t="s">
        <v>120</v>
      </c>
      <c r="B11" s="31" t="s">
        <v>121</v>
      </c>
      <c r="C11" s="22">
        <v>5</v>
      </c>
      <c r="D11" s="22"/>
      <c r="E11" s="50"/>
      <c r="F11" s="23"/>
      <c r="G11" s="23">
        <v>5</v>
      </c>
    </row>
    <row r="12" ht="34.15" customHeight="1" spans="1:7">
      <c r="A12" s="11" t="s">
        <v>122</v>
      </c>
      <c r="B12" s="28" t="s">
        <v>123</v>
      </c>
      <c r="C12" s="22">
        <v>124.43</v>
      </c>
      <c r="D12" s="22">
        <v>124.43</v>
      </c>
      <c r="E12" s="30">
        <v>124.43</v>
      </c>
      <c r="F12" s="30"/>
      <c r="G12" s="30"/>
    </row>
    <row r="13" ht="34.15" customHeight="1" spans="1:7">
      <c r="A13" s="11" t="s">
        <v>124</v>
      </c>
      <c r="B13" s="28" t="s">
        <v>125</v>
      </c>
      <c r="C13" s="22">
        <v>124.43</v>
      </c>
      <c r="D13" s="22">
        <v>124.43</v>
      </c>
      <c r="E13" s="23">
        <v>124.43</v>
      </c>
      <c r="F13" s="30"/>
      <c r="G13" s="23"/>
    </row>
    <row r="14" ht="34.15" customHeight="1" spans="1:7">
      <c r="A14" s="11" t="s">
        <v>126</v>
      </c>
      <c r="B14" s="31" t="s">
        <v>127</v>
      </c>
      <c r="C14" s="22">
        <v>33.41</v>
      </c>
      <c r="D14" s="22">
        <v>33.41</v>
      </c>
      <c r="E14" s="23">
        <v>33.41</v>
      </c>
      <c r="F14" s="23"/>
      <c r="G14" s="23"/>
    </row>
    <row r="15" ht="34.15" customHeight="1" spans="1:7">
      <c r="A15" s="11" t="s">
        <v>128</v>
      </c>
      <c r="B15" s="31" t="s">
        <v>129</v>
      </c>
      <c r="C15" s="22">
        <v>91.02</v>
      </c>
      <c r="D15" s="22">
        <v>91.02</v>
      </c>
      <c r="E15" s="23">
        <v>91.02</v>
      </c>
      <c r="F15" s="30"/>
      <c r="G15" s="23"/>
    </row>
    <row r="16" ht="34.15" customHeight="1" spans="1:7">
      <c r="A16" s="11" t="s">
        <v>130</v>
      </c>
      <c r="B16" s="28" t="s">
        <v>131</v>
      </c>
      <c r="C16" s="22">
        <v>1572.99</v>
      </c>
      <c r="D16" s="22">
        <v>1559.43</v>
      </c>
      <c r="E16" s="30">
        <v>1369.76</v>
      </c>
      <c r="F16" s="30">
        <v>189.67</v>
      </c>
      <c r="G16" s="30">
        <v>13.56</v>
      </c>
    </row>
    <row r="17" ht="34.15" customHeight="1" spans="1:7">
      <c r="A17" s="25" t="s">
        <v>132</v>
      </c>
      <c r="B17" s="40" t="s">
        <v>133</v>
      </c>
      <c r="C17" s="22">
        <v>1516.48</v>
      </c>
      <c r="D17" s="22">
        <f>E17+F17</f>
        <v>1516.48</v>
      </c>
      <c r="E17" s="23">
        <v>1326.81</v>
      </c>
      <c r="F17" s="23">
        <v>189.67</v>
      </c>
      <c r="G17" s="23"/>
    </row>
    <row r="18" ht="34.15" customHeight="1" spans="1:7">
      <c r="A18" s="25" t="s">
        <v>134</v>
      </c>
      <c r="B18" s="51" t="s">
        <v>135</v>
      </c>
      <c r="C18" s="22">
        <v>1516.48</v>
      </c>
      <c r="D18" s="22">
        <v>1516.48</v>
      </c>
      <c r="E18" s="23">
        <v>1326.81</v>
      </c>
      <c r="F18" s="23">
        <v>189.67</v>
      </c>
      <c r="G18" s="30"/>
    </row>
    <row r="19" ht="34.15" customHeight="1" spans="1:7">
      <c r="A19" s="25" t="s">
        <v>136</v>
      </c>
      <c r="B19" s="40" t="s">
        <v>137</v>
      </c>
      <c r="C19" s="22">
        <v>13.56</v>
      </c>
      <c r="D19" s="22"/>
      <c r="E19" s="30"/>
      <c r="F19" s="30"/>
      <c r="G19" s="30">
        <v>13.56</v>
      </c>
    </row>
    <row r="20" ht="34.15" customHeight="1" spans="1:7">
      <c r="A20" s="25" t="s">
        <v>138</v>
      </c>
      <c r="B20" s="51" t="s">
        <v>139</v>
      </c>
      <c r="C20" s="22">
        <v>13.56</v>
      </c>
      <c r="D20" s="22"/>
      <c r="E20" s="23"/>
      <c r="F20" s="23"/>
      <c r="G20" s="23">
        <v>13.56</v>
      </c>
    </row>
    <row r="21" ht="34.15" customHeight="1" spans="1:7">
      <c r="A21" s="11" t="s">
        <v>140</v>
      </c>
      <c r="B21" s="28" t="s">
        <v>141</v>
      </c>
      <c r="C21" s="22">
        <v>42.95</v>
      </c>
      <c r="D21" s="22">
        <v>42.95</v>
      </c>
      <c r="E21" s="23">
        <v>42.95</v>
      </c>
      <c r="F21" s="23"/>
      <c r="G21" s="23"/>
    </row>
    <row r="22" ht="34.15" customHeight="1" spans="1:7">
      <c r="A22" s="11" t="s">
        <v>142</v>
      </c>
      <c r="B22" s="31" t="s">
        <v>143</v>
      </c>
      <c r="C22" s="22">
        <v>34.46</v>
      </c>
      <c r="D22" s="22">
        <v>34.46</v>
      </c>
      <c r="E22" s="23">
        <v>34.46</v>
      </c>
      <c r="F22" s="23"/>
      <c r="G22" s="23"/>
    </row>
    <row r="23" ht="34.15" customHeight="1" spans="1:7">
      <c r="A23" s="11" t="s">
        <v>144</v>
      </c>
      <c r="B23" s="31" t="s">
        <v>145</v>
      </c>
      <c r="C23" s="22">
        <v>8.49</v>
      </c>
      <c r="D23" s="22">
        <v>8.49</v>
      </c>
      <c r="E23" s="23">
        <v>8.49</v>
      </c>
      <c r="F23" s="30"/>
      <c r="G23" s="30"/>
    </row>
    <row r="24" ht="34.15" customHeight="1" spans="1:7">
      <c r="A24" s="11" t="s">
        <v>146</v>
      </c>
      <c r="B24" s="28" t="s">
        <v>147</v>
      </c>
      <c r="C24" s="22">
        <v>110.6</v>
      </c>
      <c r="D24" s="22">
        <v>110.6</v>
      </c>
      <c r="E24" s="30">
        <v>110.6</v>
      </c>
      <c r="F24" s="30"/>
      <c r="G24" s="23"/>
    </row>
    <row r="25" ht="34.15" customHeight="1" spans="1:7">
      <c r="A25" s="11" t="s">
        <v>148</v>
      </c>
      <c r="B25" s="28" t="s">
        <v>149</v>
      </c>
      <c r="C25" s="22">
        <v>110.6</v>
      </c>
      <c r="D25" s="22">
        <v>110.6</v>
      </c>
      <c r="E25" s="23">
        <v>110.6</v>
      </c>
      <c r="F25" s="23"/>
      <c r="G25" s="23"/>
    </row>
    <row r="26" ht="34.15" customHeight="1" spans="1:7">
      <c r="A26" s="11" t="s">
        <v>150</v>
      </c>
      <c r="B26" s="31" t="s">
        <v>151</v>
      </c>
      <c r="C26" s="22">
        <v>88.06</v>
      </c>
      <c r="D26" s="22">
        <v>88.06</v>
      </c>
      <c r="E26" s="23">
        <v>88.06</v>
      </c>
      <c r="F26" s="23"/>
      <c r="G26" s="23"/>
    </row>
    <row r="27" ht="34.15" customHeight="1" spans="1:7">
      <c r="A27" s="11" t="s">
        <v>152</v>
      </c>
      <c r="B27" s="31" t="s">
        <v>153</v>
      </c>
      <c r="C27" s="22">
        <v>22.54</v>
      </c>
      <c r="D27" s="22">
        <v>22.54</v>
      </c>
      <c r="E27" s="22">
        <v>22.54</v>
      </c>
      <c r="F27" s="22"/>
      <c r="G27" s="22"/>
    </row>
    <row r="28" ht="27.1" customHeight="1" spans="1:7">
      <c r="A28" s="6" t="s">
        <v>84</v>
      </c>
      <c r="B28" s="6"/>
      <c r="C28" s="52">
        <f>C6+C9+C12+C16+C24</f>
        <v>1843.02</v>
      </c>
      <c r="D28" s="52">
        <f>D12+D16+D24</f>
        <v>1794.46</v>
      </c>
      <c r="E28" s="52">
        <f>E12+E16+E24</f>
        <v>1604.79</v>
      </c>
      <c r="F28" s="52">
        <v>189.67</v>
      </c>
      <c r="G28" s="52">
        <f>13.56+G9+G6</f>
        <v>48.56</v>
      </c>
    </row>
    <row r="29" ht="27.1" customHeight="1" spans="1:7">
      <c r="A29" s="21" t="s">
        <v>199</v>
      </c>
      <c r="B29" s="21"/>
      <c r="C29" s="21"/>
      <c r="D29" s="21"/>
      <c r="E29" s="21"/>
      <c r="F29" s="21"/>
      <c r="G29" s="21"/>
    </row>
  </sheetData>
  <mergeCells count="10">
    <mergeCell ref="A2:G2"/>
    <mergeCell ref="A3:E3"/>
    <mergeCell ref="F3:G3"/>
    <mergeCell ref="D4:F4"/>
    <mergeCell ref="A28:B28"/>
    <mergeCell ref="A29:G29"/>
    <mergeCell ref="A4:A5"/>
    <mergeCell ref="B4:B5"/>
    <mergeCell ref="C4:C5"/>
    <mergeCell ref="G4:G5"/>
  </mergeCells>
  <pageMargins left="0.751388888888889" right="0.751388888888889" top="0.267361111111111" bottom="0.267361111111111" header="0" footer="0"/>
  <pageSetup paperSize="9" scale="64" fitToHeight="0" pageOrder="overThenDown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opLeftCell="A12" workbookViewId="0">
      <selection activeCell="C28" sqref="C28:E28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  <col min="8" max="9" width="13.5" customWidth="1"/>
  </cols>
  <sheetData>
    <row r="1" ht="22.75" customHeight="1" spans="1:5">
      <c r="A1" s="2" t="s">
        <v>12</v>
      </c>
      <c r="B1" s="2"/>
      <c r="C1" s="2"/>
      <c r="D1" s="2"/>
      <c r="E1" s="2" t="s">
        <v>80</v>
      </c>
    </row>
    <row r="2" ht="56.95" customHeight="1" spans="1:5">
      <c r="A2" s="4" t="s">
        <v>200</v>
      </c>
      <c r="B2" s="4"/>
      <c r="C2" s="4"/>
      <c r="D2" s="4"/>
      <c r="E2" s="4"/>
    </row>
    <row r="3" ht="22.75" customHeight="1" spans="1:5">
      <c r="A3" s="2"/>
      <c r="B3" s="2"/>
      <c r="C3" s="2"/>
      <c r="D3" s="33" t="s">
        <v>201</v>
      </c>
      <c r="E3" s="24" t="s">
        <v>27</v>
      </c>
    </row>
    <row r="4" ht="28.45" customHeight="1" spans="1:5">
      <c r="A4" s="6" t="s">
        <v>202</v>
      </c>
      <c r="B4" s="6"/>
      <c r="C4" s="6" t="s">
        <v>203</v>
      </c>
      <c r="D4" s="6"/>
      <c r="E4" s="6"/>
    </row>
    <row r="5" ht="28.45" customHeight="1" spans="1:5">
      <c r="A5" s="6" t="s">
        <v>103</v>
      </c>
      <c r="B5" s="6" t="s">
        <v>104</v>
      </c>
      <c r="C5" s="6" t="s">
        <v>84</v>
      </c>
      <c r="D5" s="6" t="s">
        <v>197</v>
      </c>
      <c r="E5" s="6" t="s">
        <v>198</v>
      </c>
    </row>
    <row r="6" ht="34.15" customHeight="1" spans="1:5">
      <c r="A6" s="25" t="s">
        <v>204</v>
      </c>
      <c r="B6" s="25" t="s">
        <v>205</v>
      </c>
      <c r="C6" s="38">
        <v>1559.84</v>
      </c>
      <c r="D6" s="38">
        <v>1559.84</v>
      </c>
      <c r="E6" s="39"/>
    </row>
    <row r="7" ht="34.15" customHeight="1" spans="1:5">
      <c r="A7" s="25" t="s">
        <v>206</v>
      </c>
      <c r="B7" s="40" t="s">
        <v>207</v>
      </c>
      <c r="C7" s="41">
        <v>273.88</v>
      </c>
      <c r="D7" s="42">
        <v>273.88</v>
      </c>
      <c r="E7" s="42"/>
    </row>
    <row r="8" ht="34.15" customHeight="1" spans="1:5">
      <c r="A8" s="25" t="s">
        <v>208</v>
      </c>
      <c r="B8" s="40" t="s">
        <v>209</v>
      </c>
      <c r="C8" s="41">
        <v>121.4</v>
      </c>
      <c r="D8" s="42">
        <v>121.4</v>
      </c>
      <c r="E8" s="42"/>
    </row>
    <row r="9" ht="34.15" customHeight="1" spans="1:5">
      <c r="A9" s="25" t="s">
        <v>210</v>
      </c>
      <c r="B9" s="40" t="s">
        <v>211</v>
      </c>
      <c r="C9" s="41">
        <v>69.4</v>
      </c>
      <c r="D9" s="42">
        <v>69.4</v>
      </c>
      <c r="E9" s="42"/>
    </row>
    <row r="10" ht="34.15" customHeight="1" spans="1:5">
      <c r="A10" s="25" t="s">
        <v>212</v>
      </c>
      <c r="B10" s="40" t="s">
        <v>213</v>
      </c>
      <c r="C10" s="41">
        <v>214.79</v>
      </c>
      <c r="D10" s="42">
        <v>214.79</v>
      </c>
      <c r="E10" s="42"/>
    </row>
    <row r="11" ht="34.15" customHeight="1" spans="1:5">
      <c r="A11" s="25" t="s">
        <v>214</v>
      </c>
      <c r="B11" s="40" t="s">
        <v>215</v>
      </c>
      <c r="C11" s="41">
        <v>91.02</v>
      </c>
      <c r="D11" s="42">
        <v>91.02</v>
      </c>
      <c r="E11" s="42"/>
    </row>
    <row r="12" ht="34.15" customHeight="1" spans="1:5">
      <c r="A12" s="25" t="s">
        <v>216</v>
      </c>
      <c r="B12" s="40" t="s">
        <v>217</v>
      </c>
      <c r="C12" s="41">
        <v>34.46</v>
      </c>
      <c r="D12" s="42">
        <v>34.46</v>
      </c>
      <c r="E12" s="42"/>
    </row>
    <row r="13" ht="34.15" customHeight="1" spans="1:5">
      <c r="A13" s="25" t="s">
        <v>218</v>
      </c>
      <c r="B13" s="40" t="s">
        <v>219</v>
      </c>
      <c r="C13" s="41">
        <v>8.49</v>
      </c>
      <c r="D13" s="42">
        <v>8.49</v>
      </c>
      <c r="E13" s="42"/>
    </row>
    <row r="14" ht="34.15" customHeight="1" spans="1:5">
      <c r="A14" s="25" t="s">
        <v>220</v>
      </c>
      <c r="B14" s="40" t="s">
        <v>221</v>
      </c>
      <c r="C14" s="41">
        <v>3.98</v>
      </c>
      <c r="D14" s="42">
        <v>3.98</v>
      </c>
      <c r="E14" s="42"/>
    </row>
    <row r="15" ht="34.15" customHeight="1" spans="1:5">
      <c r="A15" s="25" t="s">
        <v>222</v>
      </c>
      <c r="B15" s="40" t="s">
        <v>151</v>
      </c>
      <c r="C15" s="41">
        <v>88.06</v>
      </c>
      <c r="D15" s="42">
        <v>88.06</v>
      </c>
      <c r="E15" s="42"/>
    </row>
    <row r="16" ht="34.15" customHeight="1" spans="1:5">
      <c r="A16" s="25" t="s">
        <v>223</v>
      </c>
      <c r="B16" s="40" t="s">
        <v>224</v>
      </c>
      <c r="C16" s="41">
        <v>654.36</v>
      </c>
      <c r="D16" s="42">
        <v>654.36</v>
      </c>
      <c r="E16" s="42"/>
    </row>
    <row r="17" ht="34.15" customHeight="1" spans="1:5">
      <c r="A17" s="25" t="s">
        <v>225</v>
      </c>
      <c r="B17" s="25" t="s">
        <v>226</v>
      </c>
      <c r="C17" s="43">
        <v>189.67</v>
      </c>
      <c r="D17" s="43"/>
      <c r="E17" s="43">
        <v>189.67</v>
      </c>
    </row>
    <row r="18" ht="34.15" customHeight="1" spans="1:5">
      <c r="A18" s="25" t="s">
        <v>227</v>
      </c>
      <c r="B18" s="40" t="s">
        <v>228</v>
      </c>
      <c r="C18" s="41">
        <v>64.84</v>
      </c>
      <c r="D18" s="42"/>
      <c r="E18" s="42">
        <v>64.84</v>
      </c>
    </row>
    <row r="19" ht="34.15" customHeight="1" spans="1:5">
      <c r="A19" s="25" t="s">
        <v>229</v>
      </c>
      <c r="B19" s="40" t="s">
        <v>230</v>
      </c>
      <c r="C19" s="41">
        <v>1</v>
      </c>
      <c r="D19" s="42"/>
      <c r="E19" s="42">
        <v>1</v>
      </c>
    </row>
    <row r="20" ht="34.15" customHeight="1" spans="1:5">
      <c r="A20" s="25" t="s">
        <v>231</v>
      </c>
      <c r="B20" s="40" t="s">
        <v>232</v>
      </c>
      <c r="C20" s="41">
        <v>87.96</v>
      </c>
      <c r="D20" s="42"/>
      <c r="E20" s="42">
        <v>87.96</v>
      </c>
    </row>
    <row r="21" ht="34.15" customHeight="1" spans="1:5">
      <c r="A21" s="25" t="s">
        <v>233</v>
      </c>
      <c r="B21" s="40" t="s">
        <v>234</v>
      </c>
      <c r="C21" s="41">
        <v>14.68</v>
      </c>
      <c r="D21" s="42"/>
      <c r="E21" s="42">
        <v>14.68</v>
      </c>
    </row>
    <row r="22" ht="34.15" customHeight="1" spans="1:5">
      <c r="A22" s="25" t="s">
        <v>235</v>
      </c>
      <c r="B22" s="40" t="s">
        <v>236</v>
      </c>
      <c r="C22" s="41">
        <v>19.19</v>
      </c>
      <c r="D22" s="42"/>
      <c r="E22" s="42">
        <v>19.19</v>
      </c>
    </row>
    <row r="23" ht="34.15" customHeight="1" spans="1:5">
      <c r="A23" s="25" t="s">
        <v>237</v>
      </c>
      <c r="B23" s="40" t="s">
        <v>238</v>
      </c>
      <c r="C23" s="41">
        <v>2</v>
      </c>
      <c r="D23" s="42"/>
      <c r="E23" s="42">
        <v>2</v>
      </c>
    </row>
    <row r="24" ht="34.15" customHeight="1" spans="1:5">
      <c r="A24" s="25" t="s">
        <v>239</v>
      </c>
      <c r="B24" s="25" t="s">
        <v>240</v>
      </c>
      <c r="C24" s="41">
        <v>44.95</v>
      </c>
      <c r="D24" s="41">
        <v>44.95</v>
      </c>
      <c r="E24" s="42"/>
    </row>
    <row r="25" ht="34.15" customHeight="1" spans="1:5">
      <c r="A25" s="25" t="s">
        <v>241</v>
      </c>
      <c r="B25" s="40" t="s">
        <v>242</v>
      </c>
      <c r="C25" s="41">
        <v>33.41</v>
      </c>
      <c r="D25" s="42">
        <v>33.41</v>
      </c>
      <c r="E25" s="42"/>
    </row>
    <row r="26" ht="34.15" customHeight="1" spans="1:5">
      <c r="A26" s="25" t="s">
        <v>243</v>
      </c>
      <c r="B26" s="40" t="s">
        <v>244</v>
      </c>
      <c r="C26" s="41">
        <v>4.64</v>
      </c>
      <c r="D26" s="42">
        <v>4.64</v>
      </c>
      <c r="E26" s="42"/>
    </row>
    <row r="27" ht="34.15" customHeight="1" spans="1:5">
      <c r="A27" s="25" t="s">
        <v>245</v>
      </c>
      <c r="B27" s="40" t="s">
        <v>246</v>
      </c>
      <c r="C27" s="44">
        <v>6.9</v>
      </c>
      <c r="D27" s="45">
        <v>6.9</v>
      </c>
      <c r="E27" s="45"/>
    </row>
    <row r="28" ht="34.15" customHeight="1" spans="1:5">
      <c r="A28" s="6" t="s">
        <v>84</v>
      </c>
      <c r="B28" s="6"/>
      <c r="C28" s="46">
        <f>C24+C17+C6</f>
        <v>1794.46</v>
      </c>
      <c r="D28" s="47">
        <f>D24+D6</f>
        <v>1604.79</v>
      </c>
      <c r="E28" s="47">
        <f>E17</f>
        <v>189.67</v>
      </c>
    </row>
    <row r="29" ht="14.3" customHeight="1" spans="1:5">
      <c r="A29" s="21" t="s">
        <v>247</v>
      </c>
      <c r="B29" s="21"/>
      <c r="C29" s="21"/>
      <c r="D29" s="21"/>
      <c r="E29" s="21"/>
    </row>
  </sheetData>
  <mergeCells count="6">
    <mergeCell ref="A2:E2"/>
    <mergeCell ref="A3:C3"/>
    <mergeCell ref="A4:B4"/>
    <mergeCell ref="C4:E4"/>
    <mergeCell ref="A28:B28"/>
    <mergeCell ref="A29:E29"/>
  </mergeCells>
  <pageMargins left="0.751388888888889" right="0.751388888888889" top="0.267361111111111" bottom="0.267361111111111" header="0" footer="0"/>
  <pageSetup paperSize="9" scale="67" pageOrder="overThenDown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workbookViewId="0">
      <selection activeCell="R9" sqref="R9"/>
    </sheetView>
  </sheetViews>
  <sheetFormatPr defaultColWidth="10" defaultRowHeight="13.5" outlineLevelRow="7"/>
  <cols>
    <col min="1" max="1" width="15.375" customWidth="1"/>
    <col min="2" max="2" width="12" customWidth="1"/>
    <col min="3" max="3" width="11.7583333333333" customWidth="1"/>
    <col min="4" max="4" width="11.2583333333333" customWidth="1"/>
    <col min="5" max="5" width="17.9583333333333" customWidth="1"/>
    <col min="6" max="6" width="15.3833333333333" customWidth="1"/>
    <col min="7" max="7" width="8.375" customWidth="1"/>
    <col min="8" max="8" width="10.5" customWidth="1"/>
    <col min="9" max="9" width="10.125" customWidth="1"/>
    <col min="10" max="10" width="10.625" customWidth="1"/>
    <col min="11" max="11" width="12" customWidth="1"/>
    <col min="12" max="12" width="15.3833333333333" customWidth="1"/>
    <col min="13" max="13" width="10.875" customWidth="1"/>
    <col min="14" max="14" width="11.125" customWidth="1"/>
    <col min="15" max="15" width="9.25833333333333" customWidth="1"/>
    <col min="16" max="16" width="11" customWidth="1"/>
    <col min="17" max="17" width="11.625" customWidth="1"/>
    <col min="18" max="18" width="15.3833333333333" customWidth="1"/>
    <col min="19" max="19" width="11.5" customWidth="1"/>
    <col min="20" max="20" width="9.76666666666667" customWidth="1"/>
  </cols>
  <sheetData>
    <row r="1" ht="22.75" customHeight="1" spans="1:8">
      <c r="A1" s="2" t="s">
        <v>14</v>
      </c>
      <c r="C1" s="2"/>
      <c r="D1" s="2"/>
      <c r="E1" s="2"/>
      <c r="F1" s="2"/>
      <c r="G1" s="2"/>
      <c r="H1" s="2" t="s">
        <v>80</v>
      </c>
    </row>
    <row r="2" ht="56.95" customHeight="1" spans="1:19">
      <c r="A2" s="4" t="s">
        <v>248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2.75" customHeight="1" spans="1:19">
      <c r="A3" s="2"/>
      <c r="B3" s="2"/>
      <c r="C3" s="2"/>
      <c r="D3" s="2"/>
      <c r="E3" s="2"/>
      <c r="F3" s="2"/>
      <c r="G3" s="33"/>
      <c r="S3" s="24" t="s">
        <v>27</v>
      </c>
    </row>
    <row r="4" ht="28.45" customHeight="1" spans="1:19">
      <c r="A4" s="34" t="s">
        <v>249</v>
      </c>
      <c r="B4" s="34" t="s">
        <v>250</v>
      </c>
      <c r="C4" s="34"/>
      <c r="D4" s="34"/>
      <c r="E4" s="34"/>
      <c r="F4" s="34"/>
      <c r="G4" s="34"/>
      <c r="H4" s="34" t="s">
        <v>251</v>
      </c>
      <c r="I4" s="34"/>
      <c r="J4" s="34"/>
      <c r="K4" s="34"/>
      <c r="L4" s="34"/>
      <c r="M4" s="34"/>
      <c r="N4" s="34" t="s">
        <v>252</v>
      </c>
      <c r="O4" s="34"/>
      <c r="P4" s="34"/>
      <c r="Q4" s="34"/>
      <c r="R4" s="34"/>
      <c r="S4" s="34"/>
    </row>
    <row r="5" ht="28.45" customHeight="1" spans="1:19">
      <c r="A5" s="34"/>
      <c r="B5" s="34" t="s">
        <v>253</v>
      </c>
      <c r="C5" s="34" t="s">
        <v>254</v>
      </c>
      <c r="D5" s="34" t="s">
        <v>255</v>
      </c>
      <c r="E5" s="34"/>
      <c r="F5" s="34"/>
      <c r="G5" s="34" t="s">
        <v>256</v>
      </c>
      <c r="H5" s="34" t="s">
        <v>253</v>
      </c>
      <c r="I5" s="34" t="s">
        <v>254</v>
      </c>
      <c r="J5" s="34" t="s">
        <v>255</v>
      </c>
      <c r="K5" s="34"/>
      <c r="L5" s="34"/>
      <c r="M5" s="34" t="s">
        <v>256</v>
      </c>
      <c r="N5" s="34" t="s">
        <v>253</v>
      </c>
      <c r="O5" s="34" t="s">
        <v>254</v>
      </c>
      <c r="P5" s="34" t="s">
        <v>255</v>
      </c>
      <c r="Q5" s="34"/>
      <c r="R5" s="34"/>
      <c r="S5" s="34" t="s">
        <v>256</v>
      </c>
    </row>
    <row r="6" ht="34.15" customHeight="1" spans="1:19">
      <c r="A6" s="34"/>
      <c r="B6" s="34"/>
      <c r="C6" s="34"/>
      <c r="D6" s="34" t="s">
        <v>86</v>
      </c>
      <c r="E6" s="34" t="s">
        <v>257</v>
      </c>
      <c r="F6" s="34" t="s">
        <v>238</v>
      </c>
      <c r="G6" s="34"/>
      <c r="H6" s="34"/>
      <c r="I6" s="34"/>
      <c r="J6" s="34" t="s">
        <v>86</v>
      </c>
      <c r="K6" s="34" t="s">
        <v>257</v>
      </c>
      <c r="L6" s="34" t="s">
        <v>238</v>
      </c>
      <c r="M6" s="34"/>
      <c r="N6" s="34"/>
      <c r="O6" s="34"/>
      <c r="P6" s="34" t="s">
        <v>86</v>
      </c>
      <c r="Q6" s="34" t="s">
        <v>257</v>
      </c>
      <c r="R6" s="34" t="s">
        <v>238</v>
      </c>
      <c r="S6" s="34"/>
    </row>
    <row r="7" ht="34.15" customHeight="1" spans="1:19">
      <c r="A7" s="35" t="s">
        <v>258</v>
      </c>
      <c r="B7" s="36">
        <v>2</v>
      </c>
      <c r="C7" s="37"/>
      <c r="D7" s="36">
        <v>2</v>
      </c>
      <c r="E7" s="37"/>
      <c r="F7" s="37">
        <v>2</v>
      </c>
      <c r="G7" s="37"/>
      <c r="H7" s="36">
        <v>2</v>
      </c>
      <c r="I7" s="37"/>
      <c r="J7" s="36"/>
      <c r="K7" s="37"/>
      <c r="L7" s="37">
        <v>2</v>
      </c>
      <c r="M7" s="37"/>
      <c r="N7" s="36">
        <v>2</v>
      </c>
      <c r="O7" s="37"/>
      <c r="P7" s="36"/>
      <c r="Q7" s="37"/>
      <c r="R7" s="37">
        <v>2</v>
      </c>
      <c r="S7" s="37"/>
    </row>
    <row r="8" ht="14.3" customHeight="1" spans="1:19">
      <c r="A8" s="21" t="s">
        <v>259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1388888888889" right="0.751388888888889" top="0.267361111111111" bottom="0.267361111111111" header="0" footer="0"/>
  <pageSetup paperSize="9" scale="57" fitToHeight="0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1" sqref="A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2" t="s">
        <v>16</v>
      </c>
      <c r="B1" s="2"/>
      <c r="C1" s="2"/>
      <c r="D1" s="2"/>
      <c r="E1" s="2" t="s">
        <v>80</v>
      </c>
    </row>
    <row r="2" ht="56.95" customHeight="1" spans="1:5">
      <c r="A2" s="4" t="s">
        <v>260</v>
      </c>
      <c r="B2" s="4"/>
      <c r="C2" s="4"/>
      <c r="D2" s="4"/>
      <c r="E2" s="4"/>
    </row>
    <row r="3" ht="22.75" customHeight="1" spans="1:5">
      <c r="A3" s="2"/>
      <c r="B3" s="2"/>
      <c r="C3" s="2"/>
      <c r="D3" s="2"/>
      <c r="E3" s="29" t="s">
        <v>27</v>
      </c>
    </row>
    <row r="4" ht="28.45" customHeight="1" spans="1:5">
      <c r="A4" s="6" t="s">
        <v>103</v>
      </c>
      <c r="B4" s="6" t="s">
        <v>104</v>
      </c>
      <c r="C4" s="6" t="s">
        <v>261</v>
      </c>
      <c r="D4" s="6"/>
      <c r="E4" s="6"/>
    </row>
    <row r="5" ht="28.45" customHeight="1" spans="1:5">
      <c r="A5" s="6"/>
      <c r="B5" s="6"/>
      <c r="C5" s="6" t="s">
        <v>84</v>
      </c>
      <c r="D5" s="6" t="s">
        <v>105</v>
      </c>
      <c r="E5" s="6" t="s">
        <v>106</v>
      </c>
    </row>
    <row r="6" ht="34.15" customHeight="1" spans="1:5">
      <c r="A6" s="11"/>
      <c r="B6" s="11"/>
      <c r="C6" s="22"/>
      <c r="D6" s="30"/>
      <c r="E6" s="30"/>
    </row>
    <row r="7" ht="34.15" customHeight="1" spans="1:5">
      <c r="A7" s="11"/>
      <c r="B7" s="11"/>
      <c r="C7" s="22"/>
      <c r="D7" s="30"/>
      <c r="E7" s="30"/>
    </row>
    <row r="8" ht="34.15" customHeight="1" spans="1:5">
      <c r="A8" s="11"/>
      <c r="B8" s="31"/>
      <c r="C8" s="22"/>
      <c r="D8" s="23"/>
      <c r="E8" s="23"/>
    </row>
    <row r="9" ht="34.15" customHeight="1" spans="1:5">
      <c r="A9" s="32"/>
      <c r="B9" s="6" t="s">
        <v>262</v>
      </c>
      <c r="C9" s="22"/>
      <c r="D9" s="22"/>
      <c r="E9" s="22"/>
    </row>
    <row r="10" ht="14.3" customHeight="1" spans="1:5">
      <c r="A10" s="21" t="s">
        <v>263</v>
      </c>
      <c r="B10" s="21"/>
      <c r="C10" s="21"/>
      <c r="D10" s="21"/>
      <c r="E10" s="21"/>
    </row>
  </sheetData>
  <mergeCells count="6">
    <mergeCell ref="A2:E2"/>
    <mergeCell ref="A3:C3"/>
    <mergeCell ref="C4:E4"/>
    <mergeCell ref="A10:E10"/>
    <mergeCell ref="A4:A5"/>
    <mergeCell ref="B4:B5"/>
  </mergeCells>
  <pageMargins left="0.751388888888889" right="0.751388888888889" top="0.267361111111111" bottom="0.267361111111111" header="0" footer="0"/>
  <pageSetup paperSize="9" scale="99" fitToHeight="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E32" sqref="E32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2" t="s">
        <v>18</v>
      </c>
      <c r="B1" s="2"/>
      <c r="C1" s="2"/>
      <c r="D1" s="2"/>
      <c r="E1" s="2" t="s">
        <v>80</v>
      </c>
    </row>
    <row r="2" ht="56.95" customHeight="1" spans="1:5">
      <c r="A2" s="4" t="s">
        <v>264</v>
      </c>
      <c r="B2" s="4"/>
      <c r="C2" s="4"/>
      <c r="D2" s="4"/>
      <c r="E2" s="4"/>
    </row>
    <row r="3" ht="14.3" customHeight="1" spans="1:5">
      <c r="A3" s="2"/>
      <c r="B3" s="2"/>
      <c r="C3" s="2"/>
      <c r="D3" s="2"/>
      <c r="E3" s="29" t="s">
        <v>27</v>
      </c>
    </row>
    <row r="4" ht="28.45" customHeight="1" spans="1:5">
      <c r="A4" s="6" t="s">
        <v>103</v>
      </c>
      <c r="B4" s="6" t="s">
        <v>104</v>
      </c>
      <c r="C4" s="6" t="s">
        <v>265</v>
      </c>
      <c r="D4" s="6"/>
      <c r="E4" s="6"/>
    </row>
    <row r="5" ht="28.45" customHeight="1" spans="1:5">
      <c r="A5" s="6"/>
      <c r="B5" s="6"/>
      <c r="C5" s="6" t="s">
        <v>84</v>
      </c>
      <c r="D5" s="6" t="s">
        <v>105</v>
      </c>
      <c r="E5" s="6" t="s">
        <v>106</v>
      </c>
    </row>
    <row r="6" ht="34.15" customHeight="1" spans="1:5">
      <c r="A6" s="11"/>
      <c r="B6" s="11"/>
      <c r="C6" s="22"/>
      <c r="D6" s="30"/>
      <c r="E6" s="30"/>
    </row>
    <row r="7" ht="34.15" customHeight="1" spans="1:5">
      <c r="A7" s="11"/>
      <c r="B7" s="11"/>
      <c r="C7" s="22"/>
      <c r="D7" s="30"/>
      <c r="E7" s="22"/>
    </row>
    <row r="8" ht="34.15" customHeight="1" spans="1:5">
      <c r="A8" s="11"/>
      <c r="B8" s="31"/>
      <c r="C8" s="22"/>
      <c r="D8" s="23"/>
      <c r="E8" s="23"/>
    </row>
    <row r="9" ht="34.15" customHeight="1" spans="1:5">
      <c r="A9" s="6" t="s">
        <v>84</v>
      </c>
      <c r="B9" s="6"/>
      <c r="C9" s="22"/>
      <c r="D9" s="22"/>
      <c r="E9" s="22"/>
    </row>
    <row r="10" ht="14.3" customHeight="1" spans="1:5">
      <c r="A10" s="21" t="s">
        <v>266</v>
      </c>
      <c r="B10" s="21"/>
      <c r="C10" s="21"/>
      <c r="D10" s="21"/>
      <c r="E10" s="21"/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1388888888889" right="0.751388888888889" top="0.267361111111111" bottom="0.267361111111111" header="0" footer="0"/>
  <pageSetup paperSize="9" scale="99" fitToHeight="0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opLeftCell="A2" workbookViewId="0">
      <selection activeCell="E6" sqref="E6:F11"/>
    </sheetView>
  </sheetViews>
  <sheetFormatPr defaultColWidth="10" defaultRowHeight="13.5"/>
  <cols>
    <col min="1" max="1" width="15.3833333333333" customWidth="1"/>
    <col min="2" max="2" width="53.875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2" t="s">
        <v>20</v>
      </c>
      <c r="B1" s="2"/>
      <c r="D1" s="2"/>
      <c r="E1" s="2"/>
      <c r="F1" s="2"/>
      <c r="G1" s="2"/>
      <c r="H1" s="2"/>
      <c r="I1" s="2"/>
      <c r="J1" s="2"/>
      <c r="K1" s="2"/>
      <c r="L1" s="2"/>
      <c r="M1" s="2" t="s">
        <v>80</v>
      </c>
    </row>
    <row r="2" ht="56.95" customHeight="1" spans="1:13">
      <c r="A2" s="4" t="s">
        <v>267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9" t="s">
        <v>27</v>
      </c>
      <c r="M3" s="29"/>
    </row>
    <row r="4" ht="28.45" customHeight="1" spans="1:13">
      <c r="A4" s="6" t="s">
        <v>268</v>
      </c>
      <c r="B4" s="6" t="s">
        <v>269</v>
      </c>
      <c r="C4" s="6" t="s">
        <v>270</v>
      </c>
      <c r="D4" s="6" t="s">
        <v>271</v>
      </c>
      <c r="E4" s="6" t="s">
        <v>84</v>
      </c>
      <c r="F4" s="6" t="s">
        <v>272</v>
      </c>
      <c r="G4" s="6"/>
      <c r="H4" s="6"/>
      <c r="I4" s="6" t="s">
        <v>273</v>
      </c>
      <c r="J4" s="6"/>
      <c r="K4" s="6"/>
      <c r="L4" s="6" t="s">
        <v>90</v>
      </c>
      <c r="M4" s="6" t="s">
        <v>96</v>
      </c>
    </row>
    <row r="5" ht="28.6" customHeight="1" spans="1:13">
      <c r="A5" s="6"/>
      <c r="B5" s="6"/>
      <c r="C5" s="6"/>
      <c r="D5" s="6"/>
      <c r="E5" s="6"/>
      <c r="F5" s="6" t="s">
        <v>87</v>
      </c>
      <c r="G5" s="6" t="s">
        <v>88</v>
      </c>
      <c r="H5" s="6" t="s">
        <v>89</v>
      </c>
      <c r="I5" s="6" t="s">
        <v>87</v>
      </c>
      <c r="J5" s="6" t="s">
        <v>88</v>
      </c>
      <c r="K5" s="6" t="s">
        <v>89</v>
      </c>
      <c r="L5" s="6"/>
      <c r="M5" s="6"/>
    </row>
    <row r="6" ht="34.15" customHeight="1" spans="1:13">
      <c r="A6" s="25" t="s">
        <v>274</v>
      </c>
      <c r="B6" s="25" t="s">
        <v>275</v>
      </c>
      <c r="C6" s="25" t="s">
        <v>99</v>
      </c>
      <c r="D6" s="25" t="s">
        <v>100</v>
      </c>
      <c r="E6" s="26">
        <v>2.39</v>
      </c>
      <c r="F6" s="23"/>
      <c r="G6" s="23"/>
      <c r="H6" s="23"/>
      <c r="I6" s="27">
        <v>2.39</v>
      </c>
      <c r="J6" s="23"/>
      <c r="K6" s="23"/>
      <c r="L6" s="23"/>
      <c r="M6" s="23"/>
    </row>
    <row r="7" ht="40.7" customHeight="1" spans="1:13">
      <c r="A7" s="25" t="s">
        <v>274</v>
      </c>
      <c r="B7" s="25" t="s">
        <v>276</v>
      </c>
      <c r="C7" s="25" t="s">
        <v>99</v>
      </c>
      <c r="D7" s="25" t="s">
        <v>100</v>
      </c>
      <c r="E7" s="26">
        <v>11.17</v>
      </c>
      <c r="F7" s="23"/>
      <c r="G7" s="23"/>
      <c r="H7" s="23"/>
      <c r="I7" s="27">
        <v>11.17</v>
      </c>
      <c r="J7" s="23"/>
      <c r="K7" s="23"/>
      <c r="L7" s="23"/>
      <c r="M7" s="23"/>
    </row>
    <row r="8" ht="34.15" customHeight="1" spans="1:13">
      <c r="A8" s="25" t="s">
        <v>274</v>
      </c>
      <c r="B8" s="25" t="s">
        <v>277</v>
      </c>
      <c r="C8" s="25" t="s">
        <v>99</v>
      </c>
      <c r="D8" s="25" t="s">
        <v>100</v>
      </c>
      <c r="E8" s="26">
        <v>5</v>
      </c>
      <c r="F8" s="23"/>
      <c r="G8" s="23"/>
      <c r="H8" s="23"/>
      <c r="I8" s="27">
        <v>5</v>
      </c>
      <c r="J8" s="23"/>
      <c r="K8" s="23"/>
      <c r="L8" s="23"/>
      <c r="M8" s="23"/>
    </row>
    <row r="9" ht="34.15" customHeight="1" spans="1:13">
      <c r="A9" s="25" t="s">
        <v>278</v>
      </c>
      <c r="B9" s="25" t="s">
        <v>279</v>
      </c>
      <c r="C9" s="25" t="s">
        <v>99</v>
      </c>
      <c r="D9" s="25" t="s">
        <v>100</v>
      </c>
      <c r="E9" s="26">
        <v>30</v>
      </c>
      <c r="F9" s="27">
        <v>30</v>
      </c>
      <c r="G9" s="23"/>
      <c r="H9" s="23"/>
      <c r="I9" s="23"/>
      <c r="J9" s="23"/>
      <c r="K9" s="23"/>
      <c r="L9" s="23"/>
      <c r="M9" s="23"/>
    </row>
    <row r="10" ht="34.15" customHeight="1" spans="1:13">
      <c r="A10" s="11"/>
      <c r="B10" s="11"/>
      <c r="C10" s="11"/>
      <c r="D10" s="11"/>
      <c r="E10" s="22"/>
      <c r="F10" s="23"/>
      <c r="G10" s="23"/>
      <c r="H10" s="23"/>
      <c r="I10" s="23"/>
      <c r="J10" s="23"/>
      <c r="K10" s="23"/>
      <c r="L10" s="23"/>
      <c r="M10" s="23"/>
    </row>
    <row r="11" ht="34.15" customHeight="1" spans="1:13">
      <c r="A11" s="6" t="s">
        <v>280</v>
      </c>
      <c r="B11" s="28"/>
      <c r="C11" s="28"/>
      <c r="D11" s="28"/>
      <c r="E11" s="22">
        <v>48.56</v>
      </c>
      <c r="F11" s="22">
        <v>30</v>
      </c>
      <c r="G11" s="22"/>
      <c r="H11" s="22"/>
      <c r="I11" s="22">
        <v>18.56</v>
      </c>
      <c r="J11" s="22"/>
      <c r="K11" s="22"/>
      <c r="L11" s="22"/>
      <c r="M11" s="22"/>
    </row>
    <row r="12" ht="67.8" customHeight="1" spans="1:13">
      <c r="A12" s="21" t="s">
        <v>281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</sheetData>
  <mergeCells count="13">
    <mergeCell ref="A2:M2"/>
    <mergeCell ref="A3:J3"/>
    <mergeCell ref="L3:M3"/>
    <mergeCell ref="F4:H4"/>
    <mergeCell ref="I4:K4"/>
    <mergeCell ref="A12:M12"/>
    <mergeCell ref="A4:A5"/>
    <mergeCell ref="B4:B5"/>
    <mergeCell ref="C4:C5"/>
    <mergeCell ref="D4:D5"/>
    <mergeCell ref="E4:E5"/>
    <mergeCell ref="L4:L5"/>
    <mergeCell ref="M4:M5"/>
  </mergeCells>
  <pageMargins left="0.751388888888889" right="0.751388888888889" top="0.267361111111111" bottom="0.267361111111111" header="0" footer="0"/>
  <pageSetup paperSize="9" scale="57" fitToHeight="0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workbookViewId="0">
      <selection activeCell="L12" sqref="L12"/>
    </sheetView>
  </sheetViews>
  <sheetFormatPr defaultColWidth="10" defaultRowHeight="13.5"/>
  <cols>
    <col min="1" max="1" width="17.625" customWidth="1"/>
    <col min="2" max="2" width="19.75" customWidth="1"/>
    <col min="3" max="3" width="17.625" customWidth="1"/>
    <col min="4" max="4" width="21.625" customWidth="1"/>
    <col min="5" max="5" width="24.875" style="1" customWidth="1"/>
    <col min="6" max="6" width="9.125" customWidth="1"/>
    <col min="7" max="7" width="9.375" customWidth="1"/>
    <col min="8" max="8" width="10.375" customWidth="1"/>
    <col min="9" max="9" width="4.875" customWidth="1"/>
    <col min="10" max="10" width="13.375" customWidth="1"/>
    <col min="11" max="11" width="15.5" customWidth="1"/>
    <col min="12" max="13" width="17.625" customWidth="1"/>
    <col min="14" max="14" width="9.375" customWidth="1"/>
    <col min="15" max="15" width="17.625" customWidth="1"/>
    <col min="16" max="16" width="13.375" customWidth="1"/>
    <col min="17" max="17" width="17.625" customWidth="1"/>
    <col min="18" max="18" width="9.125" customWidth="1"/>
    <col min="19" max="19" width="9.76666666666667" customWidth="1"/>
  </cols>
  <sheetData>
    <row r="1" ht="22.75" customHeight="1" spans="1:18">
      <c r="A1" s="2" t="s">
        <v>282</v>
      </c>
      <c r="B1" s="2"/>
      <c r="C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80</v>
      </c>
    </row>
    <row r="2" ht="56.95" customHeight="1" spans="1:18">
      <c r="A2" s="4" t="s">
        <v>283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2.75" customHeight="1" spans="1:18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4" t="s">
        <v>284</v>
      </c>
    </row>
    <row r="4" ht="28.45" customHeight="1" spans="1:18">
      <c r="A4" s="6" t="s">
        <v>82</v>
      </c>
      <c r="B4" s="6" t="s">
        <v>83</v>
      </c>
      <c r="C4" s="6" t="s">
        <v>269</v>
      </c>
      <c r="D4" s="6" t="s">
        <v>285</v>
      </c>
      <c r="E4" s="7" t="s">
        <v>286</v>
      </c>
      <c r="F4" s="6" t="s">
        <v>287</v>
      </c>
      <c r="G4" s="6"/>
      <c r="H4" s="6"/>
      <c r="I4" s="6" t="s">
        <v>288</v>
      </c>
      <c r="J4" s="6"/>
      <c r="K4" s="6"/>
      <c r="L4" s="6"/>
      <c r="M4" s="6"/>
      <c r="N4" s="6"/>
      <c r="O4" s="6"/>
      <c r="P4" s="6"/>
      <c r="Q4" s="6"/>
      <c r="R4" s="6"/>
    </row>
    <row r="5" ht="65" customHeight="1" spans="1:18">
      <c r="A5" s="6"/>
      <c r="B5" s="6"/>
      <c r="C5" s="6"/>
      <c r="D5" s="6"/>
      <c r="E5" s="7"/>
      <c r="F5" s="6" t="s">
        <v>289</v>
      </c>
      <c r="G5" s="6" t="s">
        <v>290</v>
      </c>
      <c r="H5" s="6" t="s">
        <v>291</v>
      </c>
      <c r="I5" s="6" t="s">
        <v>84</v>
      </c>
      <c r="J5" s="6" t="s">
        <v>87</v>
      </c>
      <c r="K5" s="6" t="s">
        <v>88</v>
      </c>
      <c r="L5" s="6" t="s">
        <v>89</v>
      </c>
      <c r="M5" s="6" t="s">
        <v>90</v>
      </c>
      <c r="N5" s="6" t="s">
        <v>91</v>
      </c>
      <c r="O5" s="6" t="s">
        <v>92</v>
      </c>
      <c r="P5" s="6" t="s">
        <v>93</v>
      </c>
      <c r="Q5" s="6" t="s">
        <v>94</v>
      </c>
      <c r="R5" s="6" t="s">
        <v>95</v>
      </c>
    </row>
    <row r="6" ht="28.45" customHeight="1" spans="1:18">
      <c r="A6" s="6">
        <v>607004</v>
      </c>
      <c r="B6" s="6" t="s">
        <v>100</v>
      </c>
      <c r="C6" s="6" t="s">
        <v>198</v>
      </c>
      <c r="D6" s="82" t="s">
        <v>292</v>
      </c>
      <c r="E6" s="9" t="s">
        <v>293</v>
      </c>
      <c r="F6" s="6">
        <v>1</v>
      </c>
      <c r="G6" s="10">
        <v>20000</v>
      </c>
      <c r="H6" s="10">
        <v>20000</v>
      </c>
      <c r="I6" s="6"/>
      <c r="J6" s="10">
        <v>20000</v>
      </c>
      <c r="K6" s="6"/>
      <c r="L6" s="6"/>
      <c r="M6" s="6"/>
      <c r="N6" s="6"/>
      <c r="O6" s="6"/>
      <c r="P6" s="6"/>
      <c r="Q6" s="6"/>
      <c r="R6" s="6"/>
    </row>
    <row r="7" ht="28.45" customHeight="1" spans="1:18">
      <c r="A7" s="6">
        <v>607004</v>
      </c>
      <c r="B7" s="6" t="s">
        <v>100</v>
      </c>
      <c r="C7" s="6" t="s">
        <v>294</v>
      </c>
      <c r="D7" s="82" t="s">
        <v>295</v>
      </c>
      <c r="E7" s="9" t="s">
        <v>296</v>
      </c>
      <c r="F7" s="6">
        <v>1</v>
      </c>
      <c r="G7" s="10">
        <v>800000</v>
      </c>
      <c r="H7" s="10">
        <v>800000</v>
      </c>
      <c r="I7" s="6"/>
      <c r="J7" s="6"/>
      <c r="K7" s="6"/>
      <c r="L7" s="6"/>
      <c r="M7" s="6"/>
      <c r="N7" s="10">
        <v>800000</v>
      </c>
      <c r="O7" s="6"/>
      <c r="P7" s="6"/>
      <c r="Q7" s="6"/>
      <c r="R7" s="6"/>
    </row>
    <row r="8" ht="28.45" customHeight="1" spans="1:18">
      <c r="A8" s="6">
        <v>607004</v>
      </c>
      <c r="B8" s="6" t="s">
        <v>100</v>
      </c>
      <c r="C8" s="6" t="s">
        <v>294</v>
      </c>
      <c r="D8" s="82" t="s">
        <v>295</v>
      </c>
      <c r="E8" s="9" t="s">
        <v>297</v>
      </c>
      <c r="F8" s="6">
        <v>1</v>
      </c>
      <c r="G8" s="10">
        <v>10063000</v>
      </c>
      <c r="H8" s="10">
        <v>10063000</v>
      </c>
      <c r="I8" s="6"/>
      <c r="J8" s="6"/>
      <c r="K8" s="6"/>
      <c r="L8" s="6"/>
      <c r="M8" s="6"/>
      <c r="N8" s="10">
        <v>10063000</v>
      </c>
      <c r="O8" s="6"/>
      <c r="P8" s="6"/>
      <c r="Q8" s="6"/>
      <c r="R8" s="6"/>
    </row>
    <row r="9" ht="28.45" customHeight="1" spans="1:18">
      <c r="A9" s="6">
        <v>607004</v>
      </c>
      <c r="B9" s="6" t="s">
        <v>100</v>
      </c>
      <c r="C9" s="6" t="s">
        <v>294</v>
      </c>
      <c r="D9" s="82" t="s">
        <v>295</v>
      </c>
      <c r="E9" s="9" t="s">
        <v>298</v>
      </c>
      <c r="F9" s="6">
        <v>1</v>
      </c>
      <c r="G9" s="10">
        <v>2159694</v>
      </c>
      <c r="H9" s="10">
        <v>2159694</v>
      </c>
      <c r="I9" s="6"/>
      <c r="J9" s="6"/>
      <c r="K9" s="6"/>
      <c r="L9" s="6"/>
      <c r="M9" s="6"/>
      <c r="N9" s="10">
        <v>2159694</v>
      </c>
      <c r="O9" s="6"/>
      <c r="P9" s="6"/>
      <c r="Q9" s="6"/>
      <c r="R9" s="6"/>
    </row>
    <row r="10" ht="28.45" customHeight="1" spans="1:18">
      <c r="A10" s="6">
        <v>607004</v>
      </c>
      <c r="B10" s="6" t="s">
        <v>100</v>
      </c>
      <c r="C10" s="6" t="s">
        <v>294</v>
      </c>
      <c r="D10" s="82" t="s">
        <v>295</v>
      </c>
      <c r="E10" s="9" t="s">
        <v>299</v>
      </c>
      <c r="F10" s="6">
        <v>1</v>
      </c>
      <c r="G10" s="10">
        <v>3850000</v>
      </c>
      <c r="H10" s="10">
        <v>3850000</v>
      </c>
      <c r="I10" s="6"/>
      <c r="J10" s="6"/>
      <c r="K10" s="6"/>
      <c r="L10" s="6"/>
      <c r="M10" s="6"/>
      <c r="N10" s="10">
        <v>3850000</v>
      </c>
      <c r="O10" s="6"/>
      <c r="P10" s="6"/>
      <c r="Q10" s="6"/>
      <c r="R10" s="6"/>
    </row>
    <row r="11" ht="28.45" customHeight="1" spans="1:18">
      <c r="A11" s="6">
        <v>607004</v>
      </c>
      <c r="B11" s="6" t="s">
        <v>100</v>
      </c>
      <c r="C11" s="6" t="s">
        <v>294</v>
      </c>
      <c r="D11" s="82" t="s">
        <v>295</v>
      </c>
      <c r="E11" s="9" t="s">
        <v>300</v>
      </c>
      <c r="F11" s="6">
        <v>1</v>
      </c>
      <c r="G11" s="10">
        <v>6576710</v>
      </c>
      <c r="H11" s="10">
        <v>6576710</v>
      </c>
      <c r="I11" s="6"/>
      <c r="J11" s="6"/>
      <c r="K11" s="6"/>
      <c r="L11" s="6"/>
      <c r="M11" s="6"/>
      <c r="N11" s="10">
        <v>6576710</v>
      </c>
      <c r="O11" s="6"/>
      <c r="P11" s="6"/>
      <c r="Q11" s="6"/>
      <c r="R11" s="6"/>
    </row>
    <row r="12" ht="28.45" customHeight="1" spans="1:18">
      <c r="A12" s="6">
        <v>607004</v>
      </c>
      <c r="B12" s="6" t="s">
        <v>100</v>
      </c>
      <c r="C12" s="6" t="s">
        <v>294</v>
      </c>
      <c r="D12" s="82" t="s">
        <v>295</v>
      </c>
      <c r="E12" s="9" t="s">
        <v>301</v>
      </c>
      <c r="F12" s="6">
        <v>1</v>
      </c>
      <c r="G12" s="10">
        <v>500000</v>
      </c>
      <c r="H12" s="10">
        <v>500000</v>
      </c>
      <c r="I12" s="6"/>
      <c r="J12" s="6"/>
      <c r="K12" s="6"/>
      <c r="L12" s="6"/>
      <c r="M12" s="6"/>
      <c r="N12" s="10">
        <v>500000</v>
      </c>
      <c r="O12" s="6"/>
      <c r="P12" s="6"/>
      <c r="Q12" s="6"/>
      <c r="R12" s="6"/>
    </row>
    <row r="13" ht="28.45" customHeight="1" spans="1:18">
      <c r="A13" s="6">
        <v>607004</v>
      </c>
      <c r="B13" s="6" t="s">
        <v>100</v>
      </c>
      <c r="C13" s="6" t="s">
        <v>294</v>
      </c>
      <c r="D13" s="82" t="s">
        <v>295</v>
      </c>
      <c r="E13" s="9" t="s">
        <v>302</v>
      </c>
      <c r="F13" s="6">
        <v>1</v>
      </c>
      <c r="G13" s="10">
        <v>8000000</v>
      </c>
      <c r="H13" s="10">
        <v>8000000</v>
      </c>
      <c r="I13" s="6"/>
      <c r="J13" s="6"/>
      <c r="K13" s="6"/>
      <c r="L13" s="6"/>
      <c r="M13" s="6"/>
      <c r="N13" s="10">
        <v>8000000</v>
      </c>
      <c r="O13" s="6"/>
      <c r="P13" s="6"/>
      <c r="Q13" s="6"/>
      <c r="R13" s="6"/>
    </row>
    <row r="14" ht="36.15" customHeight="1" spans="1:18">
      <c r="A14" s="6">
        <v>607004</v>
      </c>
      <c r="B14" s="6" t="s">
        <v>100</v>
      </c>
      <c r="C14" s="6" t="s">
        <v>294</v>
      </c>
      <c r="D14" s="83" t="s">
        <v>295</v>
      </c>
      <c r="E14" s="9" t="s">
        <v>303</v>
      </c>
      <c r="F14" s="6">
        <v>1</v>
      </c>
      <c r="G14" s="10">
        <v>3500000</v>
      </c>
      <c r="H14" s="10">
        <v>3500000</v>
      </c>
      <c r="I14" s="22"/>
      <c r="J14" s="23"/>
      <c r="K14" s="23"/>
      <c r="L14" s="23"/>
      <c r="M14" s="23"/>
      <c r="N14" s="10">
        <v>3500000</v>
      </c>
      <c r="O14" s="23"/>
      <c r="P14" s="23"/>
      <c r="Q14" s="23"/>
      <c r="R14" s="23"/>
    </row>
    <row r="15" ht="36.15" customHeight="1" spans="1:18">
      <c r="A15" s="6">
        <v>607004</v>
      </c>
      <c r="B15" s="6" t="s">
        <v>100</v>
      </c>
      <c r="C15" s="6" t="s">
        <v>294</v>
      </c>
      <c r="D15" s="83" t="s">
        <v>295</v>
      </c>
      <c r="E15" s="9" t="s">
        <v>304</v>
      </c>
      <c r="F15" s="6">
        <v>1</v>
      </c>
      <c r="G15" s="10">
        <v>500000</v>
      </c>
      <c r="H15" s="10">
        <v>500000</v>
      </c>
      <c r="I15" s="22"/>
      <c r="J15" s="23"/>
      <c r="K15" s="23"/>
      <c r="L15" s="23"/>
      <c r="M15" s="23"/>
      <c r="N15" s="10">
        <v>500000</v>
      </c>
      <c r="O15" s="23"/>
      <c r="P15" s="23"/>
      <c r="Q15" s="23"/>
      <c r="R15" s="23"/>
    </row>
    <row r="16" ht="36.15" customHeight="1" spans="1:18">
      <c r="A16" s="6">
        <v>607004</v>
      </c>
      <c r="B16" s="6" t="s">
        <v>100</v>
      </c>
      <c r="C16" s="6" t="s">
        <v>294</v>
      </c>
      <c r="D16" s="83" t="s">
        <v>295</v>
      </c>
      <c r="E16" s="9" t="s">
        <v>305</v>
      </c>
      <c r="F16" s="6">
        <v>1</v>
      </c>
      <c r="G16" s="10">
        <v>7640000</v>
      </c>
      <c r="H16" s="10">
        <v>7640000</v>
      </c>
      <c r="I16" s="22"/>
      <c r="J16" s="23"/>
      <c r="K16" s="23"/>
      <c r="L16" s="23"/>
      <c r="M16" s="23"/>
      <c r="N16" s="10">
        <v>7640000</v>
      </c>
      <c r="O16" s="23"/>
      <c r="P16" s="23"/>
      <c r="Q16" s="23"/>
      <c r="R16" s="23"/>
    </row>
    <row r="17" ht="36.15" customHeight="1" spans="1:18">
      <c r="A17" s="12">
        <v>607004</v>
      </c>
      <c r="B17" s="12" t="s">
        <v>100</v>
      </c>
      <c r="C17" s="12" t="s">
        <v>294</v>
      </c>
      <c r="D17" s="84" t="s">
        <v>295</v>
      </c>
      <c r="E17" s="14" t="s">
        <v>306</v>
      </c>
      <c r="F17" s="6">
        <v>1</v>
      </c>
      <c r="G17" s="10">
        <v>5780000</v>
      </c>
      <c r="H17" s="10">
        <v>5780000</v>
      </c>
      <c r="I17" s="22"/>
      <c r="J17" s="23"/>
      <c r="K17" s="23"/>
      <c r="L17" s="23"/>
      <c r="M17" s="23"/>
      <c r="N17" s="10">
        <v>5780000</v>
      </c>
      <c r="O17" s="23"/>
      <c r="P17" s="23"/>
      <c r="Q17" s="23"/>
      <c r="R17" s="23"/>
    </row>
    <row r="18" ht="36.15" customHeight="1" spans="1:18">
      <c r="A18" s="15" t="s">
        <v>84</v>
      </c>
      <c r="B18" s="16"/>
      <c r="C18" s="16"/>
      <c r="D18" s="16"/>
      <c r="E18" s="17"/>
      <c r="F18" s="6">
        <v>12</v>
      </c>
      <c r="G18" s="10"/>
      <c r="H18" s="18">
        <v>49389404</v>
      </c>
      <c r="I18" s="22"/>
      <c r="J18" s="23">
        <v>20000</v>
      </c>
      <c r="K18" s="23"/>
      <c r="L18" s="23"/>
      <c r="M18" s="23"/>
      <c r="N18" s="10">
        <v>49369404</v>
      </c>
      <c r="O18" s="23"/>
      <c r="P18" s="23"/>
      <c r="Q18" s="23"/>
      <c r="R18" s="23"/>
    </row>
    <row r="19" ht="14.3" customHeight="1" spans="1:18">
      <c r="A19" s="19" t="s">
        <v>307</v>
      </c>
      <c r="B19" s="19"/>
      <c r="C19" s="19"/>
      <c r="D19" s="19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autoFilter ref="A5:R19">
    <extLst/>
  </autoFilter>
  <mergeCells count="11">
    <mergeCell ref="A2:R2"/>
    <mergeCell ref="A3:K3"/>
    <mergeCell ref="F4:H4"/>
    <mergeCell ref="I4:R4"/>
    <mergeCell ref="A18:E18"/>
    <mergeCell ref="A19:R19"/>
    <mergeCell ref="A4:A5"/>
    <mergeCell ref="B4:B5"/>
    <mergeCell ref="C4:C5"/>
    <mergeCell ref="D4:D5"/>
    <mergeCell ref="E4:E5"/>
  </mergeCells>
  <pageMargins left="0.590277777777778" right="0.751388888888889" top="0.267361111111111" bottom="0.267361111111111" header="0" footer="0"/>
  <pageSetup paperSize="9" scale="36" fitToHeight="0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2023-05-08T15:52:00Z</dcterms:created>
  <dcterms:modified xsi:type="dcterms:W3CDTF">2025-03-11T12:02:18Z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425AFD0D270C4D35BA3623B337E6F018_13</vt:lpwstr>
  </property>
  <property fmtid="{D5CDD505-2E9C-101B-9397-08002B2CF9AE}" pid="3" name="KSOProductBuildVer">
    <vt:lpwstr>2052-11.1.0.10314</vt:lpwstr>
  </property>
</Properties>
</file>